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odcaird/Documents/Folders/Helmingham/"/>
    </mc:Choice>
  </mc:AlternateContent>
  <xr:revisionPtr revIDLastSave="0" documentId="13_ncr:1_{26393274-2F6E-A14B-BE17-A61B7EAF8A14}" xr6:coauthVersionLast="36" xr6:coauthVersionMax="36" xr10:uidLastSave="{00000000-0000-0000-0000-000000000000}"/>
  <bookViews>
    <workbookView xWindow="1880" yWindow="940" windowWidth="16980" windowHeight="11840" xr2:uid="{00000000-000D-0000-FFFF-FFFF00000000}"/>
  </bookViews>
  <sheets>
    <sheet name="Budget 2017-18" sheetId="1" r:id="rId1"/>
  </sheets>
  <externalReferences>
    <externalReference r:id="rId2"/>
  </externalReferences>
  <definedNames>
    <definedName name="_xlnm.Print_Area" localSheetId="0">'Budget 2017-18'!$A$1:$M$21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" l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M21" i="1" l="1"/>
  <c r="L21" i="1"/>
  <c r="AH18" i="1"/>
  <c r="AH16" i="1"/>
  <c r="AH13" i="1"/>
  <c r="AH12" i="1"/>
  <c r="AH11" i="1"/>
  <c r="AH8" i="1"/>
  <c r="AH9" i="1"/>
  <c r="AH6" i="1"/>
  <c r="AL18" i="1"/>
  <c r="AL19" i="1"/>
  <c r="AL15" i="1"/>
  <c r="I21" i="1"/>
  <c r="H21" i="1"/>
  <c r="E6" i="1"/>
  <c r="E21" i="1" s="1"/>
  <c r="E7" i="1"/>
  <c r="E8" i="1"/>
  <c r="E9" i="1"/>
  <c r="E10" i="1"/>
  <c r="E11" i="1"/>
  <c r="E12" i="1"/>
  <c r="E13" i="1"/>
  <c r="E14" i="1"/>
  <c r="E15" i="1"/>
  <c r="E16" i="1"/>
  <c r="E17" i="1"/>
  <c r="D21" i="1"/>
  <c r="AO16" i="1"/>
  <c r="AK12" i="1"/>
  <c r="AJ11" i="1"/>
  <c r="AL10" i="1"/>
  <c r="AN9" i="1"/>
  <c r="AI8" i="1"/>
  <c r="C6" i="1"/>
  <c r="C21" i="1" s="1"/>
  <c r="C7" i="1"/>
  <c r="C8" i="1"/>
  <c r="C9" i="1"/>
  <c r="B10" i="1"/>
  <c r="B21" i="1" s="1"/>
  <c r="C10" i="1"/>
  <c r="C11" i="1"/>
  <c r="C12" i="1"/>
  <c r="C13" i="1"/>
  <c r="C14" i="1"/>
  <c r="B15" i="1"/>
  <c r="G21" i="1"/>
  <c r="AF15" i="1"/>
  <c r="AF12" i="1"/>
  <c r="AF11" i="1"/>
  <c r="K10" i="1"/>
  <c r="K7" i="1"/>
  <c r="K21" i="1" s="1"/>
  <c r="AL17" i="1"/>
  <c r="AH17" i="1"/>
  <c r="F10" i="1"/>
  <c r="F21" i="1" s="1"/>
  <c r="AH7" i="1"/>
  <c r="AH14" i="1"/>
  <c r="AF7" i="1"/>
  <c r="AL7" i="1"/>
  <c r="AF14" i="1"/>
  <c r="AM14" i="1"/>
  <c r="AF13" i="1"/>
  <c r="AM13" i="1"/>
  <c r="AM6" i="1"/>
  <c r="AF6" i="1"/>
  <c r="AQ11" i="1"/>
</calcChain>
</file>

<file path=xl/sharedStrings.xml><?xml version="1.0" encoding="utf-8"?>
<sst xmlns="http://schemas.openxmlformats.org/spreadsheetml/2006/main" count="63" uniqueCount="48">
  <si>
    <t>2010/11</t>
  </si>
  <si>
    <t>Vatable</t>
  </si>
  <si>
    <t>(d)</t>
  </si>
  <si>
    <t>(k)</t>
  </si>
  <si>
    <t>Insurance</t>
  </si>
  <si>
    <t>Audit Fees</t>
  </si>
  <si>
    <t>a</t>
  </si>
  <si>
    <t>Grass Cutting</t>
  </si>
  <si>
    <t>S 137</t>
  </si>
  <si>
    <t>Training</t>
  </si>
  <si>
    <t>Clerk's Salary</t>
  </si>
  <si>
    <t>Clerk's Expenses</t>
  </si>
  <si>
    <t>SALC Subscription</t>
  </si>
  <si>
    <t>Election Expenses</t>
  </si>
  <si>
    <t>unchanged from last budget</t>
  </si>
  <si>
    <t>Totals</t>
  </si>
  <si>
    <t>2011/12</t>
  </si>
  <si>
    <t>2012/13</t>
  </si>
  <si>
    <t>2013/14</t>
  </si>
  <si>
    <t>Bus Shelter Roof Repair</t>
  </si>
  <si>
    <t>based on 2.5% inflation on top of increase in asset insurance values from 2012.</t>
  </si>
  <si>
    <t>assumes no election or parish referendum</t>
  </si>
  <si>
    <t>none planned or budgeted for</t>
  </si>
  <si>
    <t>2014/15</t>
  </si>
  <si>
    <t>©</t>
  </si>
  <si>
    <t>( c)</t>
  </si>
  <si>
    <t>based on 3.0% inflation</t>
  </si>
  <si>
    <t>based on 3% inflation</t>
  </si>
  <si>
    <t>based on current payments and hours for full 12 months + 0.5% increase in anticipation of planned pay negotiations.</t>
  </si>
  <si>
    <t xml:space="preserve">estimated mileage  + £3.00 per week office expenses. </t>
  </si>
  <si>
    <t>allowing £25 increase in charity donations (the maximum allowed for the year is £190.65)</t>
  </si>
  <si>
    <t>budgeted for in 2015/16 if required</t>
  </si>
  <si>
    <t>Notes</t>
  </si>
  <si>
    <t>increase as % of total budgeted expenditure</t>
  </si>
  <si>
    <t>CAS Annual Website Fee</t>
  </si>
  <si>
    <t>New</t>
  </si>
  <si>
    <t>-</t>
  </si>
  <si>
    <t>None</t>
  </si>
  <si>
    <t>2018/19</t>
  </si>
  <si>
    <t>2019/20</t>
  </si>
  <si>
    <t>Miscellaneous</t>
  </si>
  <si>
    <t>ITEM</t>
  </si>
  <si>
    <t>HELMINGHAM PARISH COUNCIL</t>
  </si>
  <si>
    <t>Replacement Notice Board or similar</t>
  </si>
  <si>
    <r>
      <t>Hall Hire</t>
    </r>
    <r>
      <rPr>
        <vertAlign val="superscript"/>
        <sz val="14"/>
        <rFont val="Arial"/>
        <family val="2"/>
      </rPr>
      <t>(1)</t>
    </r>
  </si>
  <si>
    <t>PRECEPT</t>
  </si>
  <si>
    <t>2020/21</t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</si>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</sst>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0.0%"/>
    <numFmt numFmtId="166" formatCode="0_)"/>
    <numFmt numFmtId="167" formatCode="&quot;£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Marlett"/>
      <charset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b/>
      <strike/>
      <sz val="10"/>
      <name val="Calibri"/>
      <family val="2"/>
      <scheme val="minor"/>
    </font>
    <font>
      <i/>
      <strike/>
      <sz val="10"/>
      <name val="Arial"/>
      <family val="2"/>
    </font>
    <font>
      <b/>
      <i/>
      <strike/>
      <sz val="10"/>
      <name val="Arial"/>
      <family val="2"/>
    </font>
    <font>
      <b/>
      <i/>
      <strike/>
      <sz val="10"/>
      <color rgb="FF002060"/>
      <name val="Arial"/>
      <family val="2"/>
    </font>
    <font>
      <strike/>
      <sz val="11"/>
      <color theme="1"/>
      <name val="Calibri"/>
      <family val="2"/>
      <scheme val="minor"/>
    </font>
    <font>
      <sz val="12"/>
      <name val="Arial MT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vertAlign val="superscript"/>
      <sz val="14"/>
      <name val="Arial"/>
      <family val="2"/>
    </font>
    <font>
      <sz val="14"/>
      <color theme="1"/>
      <name val="Arial"/>
      <family val="2"/>
    </font>
    <font>
      <i/>
      <sz val="14"/>
      <color rgb="FF002060"/>
      <name val="Arial"/>
      <family val="2"/>
    </font>
    <font>
      <b/>
      <i/>
      <sz val="14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55"/>
        <bgColor indexed="22"/>
      </patternFill>
    </fill>
    <fill>
      <patternFill patternType="lightUp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lightUp">
        <fgColor indexed="55"/>
        <bgColor theme="0" tint="-0.249977111117893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FFFF00"/>
        <bgColor indexed="64"/>
      </patternFill>
    </fill>
    <fill>
      <patternFill patternType="lightUp">
        <fgColor theme="0" tint="-0.34998626667073579"/>
        <bgColor rgb="FFFFFF00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0" fillId="0" borderId="0"/>
    <xf numFmtId="166" fontId="20" fillId="0" borderId="0"/>
  </cellStyleXfs>
  <cellXfs count="107">
    <xf numFmtId="0" fontId="0" fillId="0" borderId="0" xfId="0"/>
    <xf numFmtId="0" fontId="2" fillId="0" borderId="0" xfId="0" applyFont="1" applyFill="1"/>
    <xf numFmtId="0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ill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0" fillId="0" borderId="16" xfId="0" applyNumberFormat="1" applyFill="1" applyBorder="1"/>
    <xf numFmtId="0" fontId="8" fillId="0" borderId="0" xfId="0" applyFont="1" applyAlignment="1">
      <alignment horizontal="center"/>
    </xf>
    <xf numFmtId="164" fontId="0" fillId="0" borderId="5" xfId="0" applyNumberFormat="1" applyFill="1" applyBorder="1"/>
    <xf numFmtId="164" fontId="0" fillId="0" borderId="2" xfId="0" applyNumberFormat="1" applyFill="1" applyBorder="1"/>
    <xf numFmtId="0" fontId="9" fillId="0" borderId="0" xfId="0" applyFont="1"/>
    <xf numFmtId="164" fontId="2" fillId="0" borderId="20" xfId="0" applyNumberFormat="1" applyFont="1" applyFill="1" applyBorder="1"/>
    <xf numFmtId="164" fontId="2" fillId="0" borderId="23" xfId="0" applyNumberFormat="1" applyFont="1" applyFill="1" applyBorder="1"/>
    <xf numFmtId="9" fontId="0" fillId="0" borderId="0" xfId="2" applyFont="1"/>
    <xf numFmtId="164" fontId="0" fillId="0" borderId="0" xfId="0" applyNumberFormat="1"/>
    <xf numFmtId="164" fontId="0" fillId="0" borderId="0" xfId="1" applyFont="1"/>
    <xf numFmtId="0" fontId="3" fillId="0" borderId="0" xfId="0" applyFont="1" applyFill="1"/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164" fontId="0" fillId="0" borderId="13" xfId="0" applyNumberFormat="1" applyFill="1" applyBorder="1"/>
    <xf numFmtId="0" fontId="14" fillId="0" borderId="0" xfId="0" applyFont="1" applyFill="1"/>
    <xf numFmtId="165" fontId="2" fillId="0" borderId="0" xfId="2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3" borderId="27" xfId="0" applyFont="1" applyFill="1" applyBorder="1" applyAlignment="1">
      <alignment horizontal="center" vertical="center" wrapText="1"/>
    </xf>
    <xf numFmtId="164" fontId="0" fillId="0" borderId="28" xfId="0" applyNumberFormat="1" applyFill="1" applyBorder="1"/>
    <xf numFmtId="164" fontId="0" fillId="0" borderId="26" xfId="0" applyNumberFormat="1" applyFill="1" applyBorder="1"/>
    <xf numFmtId="164" fontId="0" fillId="0" borderId="29" xfId="0" applyNumberFormat="1" applyFill="1" applyBorder="1"/>
    <xf numFmtId="0" fontId="3" fillId="9" borderId="0" xfId="0" applyFont="1" applyFill="1"/>
    <xf numFmtId="0" fontId="0" fillId="9" borderId="0" xfId="0" applyFill="1"/>
    <xf numFmtId="0" fontId="6" fillId="9" borderId="9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164" fontId="0" fillId="9" borderId="14" xfId="0" applyNumberFormat="1" applyFill="1" applyBorder="1"/>
    <xf numFmtId="164" fontId="0" fillId="9" borderId="15" xfId="0" applyNumberFormat="1" applyFill="1" applyBorder="1"/>
    <xf numFmtId="164" fontId="0" fillId="9" borderId="3" xfId="0" applyNumberFormat="1" applyFill="1" applyBorder="1"/>
    <xf numFmtId="164" fontId="0" fillId="9" borderId="4" xfId="0" applyNumberFormat="1" applyFill="1" applyBorder="1"/>
    <xf numFmtId="164" fontId="0" fillId="10" borderId="3" xfId="0" applyNumberFormat="1" applyFill="1" applyBorder="1"/>
    <xf numFmtId="164" fontId="0" fillId="10" borderId="4" xfId="0" applyNumberFormat="1" applyFill="1" applyBorder="1"/>
    <xf numFmtId="164" fontId="0" fillId="10" borderId="18" xfId="0" applyNumberFormat="1" applyFill="1" applyBorder="1"/>
    <xf numFmtId="164" fontId="0" fillId="10" borderId="17" xfId="0" applyNumberFormat="1" applyFill="1" applyBorder="1"/>
    <xf numFmtId="164" fontId="2" fillId="9" borderId="21" xfId="0" applyNumberFormat="1" applyFont="1" applyFill="1" applyBorder="1"/>
    <xf numFmtId="164" fontId="2" fillId="9" borderId="22" xfId="0" applyNumberFormat="1" applyFont="1" applyFill="1" applyBorder="1"/>
    <xf numFmtId="0" fontId="6" fillId="6" borderId="10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Fill="1"/>
    <xf numFmtId="164" fontId="0" fillId="10" borderId="30" xfId="0" applyNumberFormat="1" applyFill="1" applyBorder="1"/>
    <xf numFmtId="164" fontId="0" fillId="10" borderId="31" xfId="0" applyNumberFormat="1" applyFill="1" applyBorder="1"/>
    <xf numFmtId="164" fontId="0" fillId="0" borderId="32" xfId="0" applyNumberFormat="1" applyFill="1" applyBorder="1"/>
    <xf numFmtId="164" fontId="0" fillId="8" borderId="5" xfId="0" applyNumberFormat="1" applyFill="1" applyBorder="1"/>
    <xf numFmtId="164" fontId="0" fillId="8" borderId="4" xfId="0" applyNumberFormat="1" applyFill="1" applyBorder="1"/>
    <xf numFmtId="165" fontId="0" fillId="0" borderId="0" xfId="2" applyNumberFormat="1" applyFont="1"/>
    <xf numFmtId="164" fontId="0" fillId="0" borderId="1" xfId="0" applyNumberFormat="1" applyFill="1" applyBorder="1"/>
    <xf numFmtId="164" fontId="0" fillId="0" borderId="25" xfId="0" applyNumberFormat="1" applyFill="1" applyBorder="1"/>
    <xf numFmtId="164" fontId="2" fillId="0" borderId="33" xfId="0" applyNumberFormat="1" applyFont="1" applyFill="1" applyBorder="1"/>
    <xf numFmtId="164" fontId="0" fillId="8" borderId="34" xfId="0" applyNumberFormat="1" applyFill="1" applyBorder="1"/>
    <xf numFmtId="164" fontId="0" fillId="8" borderId="31" xfId="0" applyNumberFormat="1" applyFill="1" applyBorder="1"/>
    <xf numFmtId="164" fontId="0" fillId="8" borderId="35" xfId="0" applyNumberFormat="1" applyFill="1" applyBorder="1"/>
    <xf numFmtId="164" fontId="0" fillId="10" borderId="14" xfId="0" applyNumberFormat="1" applyFill="1" applyBorder="1"/>
    <xf numFmtId="164" fontId="0" fillId="10" borderId="15" xfId="0" applyNumberFormat="1" applyFill="1" applyBorder="1"/>
    <xf numFmtId="164" fontId="0" fillId="8" borderId="2" xfId="0" applyNumberFormat="1" applyFill="1" applyBorder="1"/>
    <xf numFmtId="164" fontId="0" fillId="8" borderId="25" xfId="0" applyNumberFormat="1" applyFill="1" applyBorder="1"/>
    <xf numFmtId="164" fontId="0" fillId="8" borderId="0" xfId="0" applyNumberFormat="1" applyFill="1" applyBorder="1"/>
    <xf numFmtId="0" fontId="6" fillId="6" borderId="11" xfId="0" applyFont="1" applyFill="1" applyBorder="1" applyAlignment="1">
      <alignment horizontal="center" vertical="center" wrapText="1"/>
    </xf>
    <xf numFmtId="9" fontId="0" fillId="11" borderId="0" xfId="2" applyFont="1" applyFill="1" applyAlignment="1">
      <alignment horizontal="center"/>
    </xf>
    <xf numFmtId="9" fontId="0" fillId="11" borderId="0" xfId="2" quotePrefix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/>
    <xf numFmtId="0" fontId="22" fillId="0" borderId="12" xfId="0" applyFont="1" applyFill="1" applyBorder="1"/>
    <xf numFmtId="0" fontId="22" fillId="0" borderId="6" xfId="0" applyFont="1" applyFill="1" applyBorder="1"/>
    <xf numFmtId="0" fontId="22" fillId="0" borderId="24" xfId="0" applyFont="1" applyFill="1" applyBorder="1"/>
    <xf numFmtId="0" fontId="13" fillId="0" borderId="19" xfId="0" applyFont="1" applyFill="1" applyBorder="1"/>
    <xf numFmtId="0" fontId="6" fillId="7" borderId="7" xfId="0" applyFont="1" applyFill="1" applyBorder="1" applyAlignment="1">
      <alignment horizontal="center" vertical="center" wrapText="1"/>
    </xf>
    <xf numFmtId="164" fontId="0" fillId="5" borderId="15" xfId="0" applyNumberFormat="1" applyFill="1" applyBorder="1"/>
    <xf numFmtId="164" fontId="0" fillId="5" borderId="4" xfId="0" applyNumberFormat="1" applyFill="1" applyBorder="1"/>
    <xf numFmtId="164" fontId="0" fillId="5" borderId="31" xfId="0" applyNumberFormat="1" applyFill="1" applyBorder="1"/>
    <xf numFmtId="164" fontId="2" fillId="5" borderId="22" xfId="0" applyNumberFormat="1" applyFont="1" applyFill="1" applyBorder="1"/>
    <xf numFmtId="167" fontId="13" fillId="0" borderId="0" xfId="0" applyNumberFormat="1" applyFont="1" applyFill="1" applyBorder="1" applyAlignment="1">
      <alignment horizontal="right"/>
    </xf>
    <xf numFmtId="167" fontId="22" fillId="0" borderId="0" xfId="2" applyNumberFormat="1" applyFont="1" applyFill="1" applyBorder="1" applyAlignment="1">
      <alignment horizontal="right"/>
    </xf>
    <xf numFmtId="167" fontId="22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 vertical="center"/>
    </xf>
    <xf numFmtId="167" fontId="23" fillId="0" borderId="0" xfId="0" applyNumberFormat="1" applyFont="1" applyFill="1" applyBorder="1" applyAlignment="1">
      <alignment horizontal="right" vertical="center" wrapText="1"/>
    </xf>
    <xf numFmtId="167" fontId="23" fillId="0" borderId="0" xfId="0" quotePrefix="1" applyNumberFormat="1" applyFont="1" applyFill="1" applyBorder="1" applyAlignment="1">
      <alignment horizontal="right"/>
    </xf>
    <xf numFmtId="167" fontId="23" fillId="0" borderId="0" xfId="1" quotePrefix="1" applyNumberFormat="1" applyFont="1" applyFill="1" applyBorder="1" applyAlignment="1">
      <alignment horizontal="right"/>
    </xf>
    <xf numFmtId="167" fontId="25" fillId="0" borderId="0" xfId="0" applyNumberFormat="1" applyFont="1" applyFill="1" applyBorder="1" applyAlignment="1">
      <alignment horizontal="right"/>
    </xf>
    <xf numFmtId="167" fontId="25" fillId="0" borderId="0" xfId="2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 wrapText="1" indent="1"/>
    </xf>
    <xf numFmtId="167" fontId="13" fillId="0" borderId="1" xfId="0" applyNumberFormat="1" applyFont="1" applyFill="1" applyBorder="1" applyAlignment="1">
      <alignment horizontal="right" vertical="top"/>
    </xf>
    <xf numFmtId="0" fontId="23" fillId="0" borderId="36" xfId="0" applyFont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13" fillId="0" borderId="1" xfId="0" applyNumberFormat="1" applyFont="1" applyBorder="1" applyAlignment="1">
      <alignment horizontal="right"/>
    </xf>
    <xf numFmtId="167" fontId="25" fillId="0" borderId="0" xfId="0" applyNumberFormat="1" applyFont="1" applyAlignment="1">
      <alignment horizontal="right"/>
    </xf>
    <xf numFmtId="167" fontId="23" fillId="0" borderId="0" xfId="0" applyNumberFormat="1" applyFont="1" applyAlignment="1">
      <alignment horizontal="right" vertical="center" wrapText="1"/>
    </xf>
  </cellXfs>
  <cellStyles count="5">
    <cellStyle name="Currency" xfId="1" builtinId="4"/>
    <cellStyle name="Normal" xfId="0" builtinId="0"/>
    <cellStyle name="Normal 2" xfId="4" xr:uid="{00000000-0005-0000-0000-000002000000}"/>
    <cellStyle name="Normal 3" xfId="3" xr:uid="{00000000-0005-0000-0000-000003000000}"/>
    <cellStyle name="Percent" xfId="2" builtinId="5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P/Documents/Parish%20Council/0%200%2000%20Helmingham%20PC/Helmingham%20PC%20Vol%202/Accounts/Budgets/Budget%202013-14/Copy%20of%20Helm'ham%20Budget%2011-12%20version%20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Reformatting"/>
      <sheetName val="Budget 2011-12 Draft 1"/>
      <sheetName val="Election Cost Estimates"/>
      <sheetName val="Helmingham Ac'nts 2010-11 @Nov"/>
      <sheetName val="Helmingham Ac'nts 2009-10 audit"/>
      <sheetName val="Helmingham Cashbook 2009-10"/>
      <sheetName val="Helmingham Cashbook 2008-9"/>
      <sheetName val="Sheet4"/>
      <sheetName val="Budget 2009-10"/>
      <sheetName val="Budget 2008-9"/>
      <sheetName val=" SaxteadAudit Sheet 2007-8"/>
      <sheetName val="Saxtead Audit Sheet 2008-9"/>
      <sheetName val="Clerk Hours &amp; Expenses"/>
      <sheetName val="Cashbook 2009-10 at 20 Nov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5">
          <cell r="E15">
            <v>0</v>
          </cell>
          <cell r="I15">
            <v>0</v>
          </cell>
        </row>
        <row r="21">
          <cell r="E2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4"/>
  <sheetViews>
    <sheetView showGridLines="0" tabSelected="1" workbookViewId="0">
      <selection activeCell="AY13" sqref="AY13"/>
    </sheetView>
  </sheetViews>
  <sheetFormatPr baseColWidth="10" defaultColWidth="8.83203125" defaultRowHeight="19"/>
  <cols>
    <col min="1" max="1" width="40" style="75" customWidth="1"/>
    <col min="2" max="3" width="10.6640625" style="34" hidden="1" customWidth="1"/>
    <col min="4" max="11" width="10.6640625" hidden="1" customWidth="1"/>
    <col min="12" max="12" width="23.5" style="87" customWidth="1"/>
    <col min="13" max="13" width="23.5" style="92" customWidth="1"/>
    <col min="14" max="14" width="6.5" style="2" hidden="1" customWidth="1"/>
    <col min="15" max="16" width="8.33203125" hidden="1" customWidth="1"/>
    <col min="17" max="17" width="10.5" hidden="1" customWidth="1"/>
    <col min="18" max="22" width="9.1640625" style="20" hidden="1" customWidth="1"/>
    <col min="23" max="24" width="9.1640625" style="3" hidden="1" customWidth="1"/>
    <col min="25" max="25" width="12.1640625" style="3" hidden="1" customWidth="1"/>
    <col min="26" max="26" width="10.83203125" hidden="1" customWidth="1"/>
    <col min="27" max="27" width="10.33203125" hidden="1" customWidth="1"/>
    <col min="28" max="28" width="14" hidden="1" customWidth="1"/>
    <col min="29" max="31" width="9.1640625" hidden="1" customWidth="1"/>
    <col min="32" max="32" width="10.5" hidden="1" customWidth="1"/>
    <col min="33" max="33" width="9.1640625" hidden="1" customWidth="1"/>
    <col min="34" max="34" width="0" hidden="1" customWidth="1"/>
    <col min="35" max="42" width="10.6640625" hidden="1" customWidth="1"/>
    <col min="43" max="48" width="0" hidden="1" customWidth="1"/>
    <col min="49" max="49" width="20.83203125" style="105" customWidth="1"/>
    <col min="255" max="255" width="1" customWidth="1"/>
    <col min="256" max="256" width="7.1640625" customWidth="1"/>
    <col min="257" max="257" width="5.5" customWidth="1"/>
    <col min="258" max="258" width="25.5" customWidth="1"/>
    <col min="259" max="272" width="10" customWidth="1"/>
    <col min="273" max="273" width="0" hidden="1" customWidth="1"/>
    <col min="274" max="274" width="10" customWidth="1"/>
    <col min="275" max="275" width="6.5" customWidth="1"/>
    <col min="276" max="276" width="0.83203125" customWidth="1"/>
    <col min="277" max="277" width="0.6640625" customWidth="1"/>
    <col min="278" max="282" width="9.1640625" customWidth="1"/>
    <col min="283" max="283" width="1.5" customWidth="1"/>
    <col min="284" max="284" width="14" bestFit="1" customWidth="1"/>
    <col min="511" max="511" width="1" customWidth="1"/>
    <col min="512" max="512" width="7.1640625" customWidth="1"/>
    <col min="513" max="513" width="5.5" customWidth="1"/>
    <col min="514" max="514" width="25.5" customWidth="1"/>
    <col min="515" max="528" width="10" customWidth="1"/>
    <col min="529" max="529" width="0" hidden="1" customWidth="1"/>
    <col min="530" max="530" width="10" customWidth="1"/>
    <col min="531" max="531" width="6.5" customWidth="1"/>
    <col min="532" max="532" width="0.83203125" customWidth="1"/>
    <col min="533" max="533" width="0.6640625" customWidth="1"/>
    <col min="534" max="538" width="9.1640625" customWidth="1"/>
    <col min="539" max="539" width="1.5" customWidth="1"/>
    <col min="540" max="540" width="14" bestFit="1" customWidth="1"/>
    <col min="767" max="767" width="1" customWidth="1"/>
    <col min="768" max="768" width="7.1640625" customWidth="1"/>
    <col min="769" max="769" width="5.5" customWidth="1"/>
    <col min="770" max="770" width="25.5" customWidth="1"/>
    <col min="771" max="784" width="10" customWidth="1"/>
    <col min="785" max="785" width="0" hidden="1" customWidth="1"/>
    <col min="786" max="786" width="10" customWidth="1"/>
    <col min="787" max="787" width="6.5" customWidth="1"/>
    <col min="788" max="788" width="0.83203125" customWidth="1"/>
    <col min="789" max="789" width="0.6640625" customWidth="1"/>
    <col min="790" max="794" width="9.1640625" customWidth="1"/>
    <col min="795" max="795" width="1.5" customWidth="1"/>
    <col min="796" max="796" width="14" bestFit="1" customWidth="1"/>
    <col min="1023" max="1023" width="1" customWidth="1"/>
    <col min="1024" max="1024" width="7.1640625" customWidth="1"/>
    <col min="1025" max="1025" width="5.5" customWidth="1"/>
    <col min="1026" max="1026" width="25.5" customWidth="1"/>
    <col min="1027" max="1040" width="10" customWidth="1"/>
    <col min="1041" max="1041" width="0" hidden="1" customWidth="1"/>
    <col min="1042" max="1042" width="10" customWidth="1"/>
    <col min="1043" max="1043" width="6.5" customWidth="1"/>
    <col min="1044" max="1044" width="0.83203125" customWidth="1"/>
    <col min="1045" max="1045" width="0.6640625" customWidth="1"/>
    <col min="1046" max="1050" width="9.1640625" customWidth="1"/>
    <col min="1051" max="1051" width="1.5" customWidth="1"/>
    <col min="1052" max="1052" width="14" bestFit="1" customWidth="1"/>
    <col min="1279" max="1279" width="1" customWidth="1"/>
    <col min="1280" max="1280" width="7.1640625" customWidth="1"/>
    <col min="1281" max="1281" width="5.5" customWidth="1"/>
    <col min="1282" max="1282" width="25.5" customWidth="1"/>
    <col min="1283" max="1296" width="10" customWidth="1"/>
    <col min="1297" max="1297" width="0" hidden="1" customWidth="1"/>
    <col min="1298" max="1298" width="10" customWidth="1"/>
    <col min="1299" max="1299" width="6.5" customWidth="1"/>
    <col min="1300" max="1300" width="0.83203125" customWidth="1"/>
    <col min="1301" max="1301" width="0.6640625" customWidth="1"/>
    <col min="1302" max="1306" width="9.1640625" customWidth="1"/>
    <col min="1307" max="1307" width="1.5" customWidth="1"/>
    <col min="1308" max="1308" width="14" bestFit="1" customWidth="1"/>
    <col min="1535" max="1535" width="1" customWidth="1"/>
    <col min="1536" max="1536" width="7.1640625" customWidth="1"/>
    <col min="1537" max="1537" width="5.5" customWidth="1"/>
    <col min="1538" max="1538" width="25.5" customWidth="1"/>
    <col min="1539" max="1552" width="10" customWidth="1"/>
    <col min="1553" max="1553" width="0" hidden="1" customWidth="1"/>
    <col min="1554" max="1554" width="10" customWidth="1"/>
    <col min="1555" max="1555" width="6.5" customWidth="1"/>
    <col min="1556" max="1556" width="0.83203125" customWidth="1"/>
    <col min="1557" max="1557" width="0.6640625" customWidth="1"/>
    <col min="1558" max="1562" width="9.1640625" customWidth="1"/>
    <col min="1563" max="1563" width="1.5" customWidth="1"/>
    <col min="1564" max="1564" width="14" bestFit="1" customWidth="1"/>
    <col min="1791" max="1791" width="1" customWidth="1"/>
    <col min="1792" max="1792" width="7.1640625" customWidth="1"/>
    <col min="1793" max="1793" width="5.5" customWidth="1"/>
    <col min="1794" max="1794" width="25.5" customWidth="1"/>
    <col min="1795" max="1808" width="10" customWidth="1"/>
    <col min="1809" max="1809" width="0" hidden="1" customWidth="1"/>
    <col min="1810" max="1810" width="10" customWidth="1"/>
    <col min="1811" max="1811" width="6.5" customWidth="1"/>
    <col min="1812" max="1812" width="0.83203125" customWidth="1"/>
    <col min="1813" max="1813" width="0.6640625" customWidth="1"/>
    <col min="1814" max="1818" width="9.1640625" customWidth="1"/>
    <col min="1819" max="1819" width="1.5" customWidth="1"/>
    <col min="1820" max="1820" width="14" bestFit="1" customWidth="1"/>
    <col min="2047" max="2047" width="1" customWidth="1"/>
    <col min="2048" max="2048" width="7.1640625" customWidth="1"/>
    <col min="2049" max="2049" width="5.5" customWidth="1"/>
    <col min="2050" max="2050" width="25.5" customWidth="1"/>
    <col min="2051" max="2064" width="10" customWidth="1"/>
    <col min="2065" max="2065" width="0" hidden="1" customWidth="1"/>
    <col min="2066" max="2066" width="10" customWidth="1"/>
    <col min="2067" max="2067" width="6.5" customWidth="1"/>
    <col min="2068" max="2068" width="0.83203125" customWidth="1"/>
    <col min="2069" max="2069" width="0.6640625" customWidth="1"/>
    <col min="2070" max="2074" width="9.1640625" customWidth="1"/>
    <col min="2075" max="2075" width="1.5" customWidth="1"/>
    <col min="2076" max="2076" width="14" bestFit="1" customWidth="1"/>
    <col min="2303" max="2303" width="1" customWidth="1"/>
    <col min="2304" max="2304" width="7.1640625" customWidth="1"/>
    <col min="2305" max="2305" width="5.5" customWidth="1"/>
    <col min="2306" max="2306" width="25.5" customWidth="1"/>
    <col min="2307" max="2320" width="10" customWidth="1"/>
    <col min="2321" max="2321" width="0" hidden="1" customWidth="1"/>
    <col min="2322" max="2322" width="10" customWidth="1"/>
    <col min="2323" max="2323" width="6.5" customWidth="1"/>
    <col min="2324" max="2324" width="0.83203125" customWidth="1"/>
    <col min="2325" max="2325" width="0.6640625" customWidth="1"/>
    <col min="2326" max="2330" width="9.1640625" customWidth="1"/>
    <col min="2331" max="2331" width="1.5" customWidth="1"/>
    <col min="2332" max="2332" width="14" bestFit="1" customWidth="1"/>
    <col min="2559" max="2559" width="1" customWidth="1"/>
    <col min="2560" max="2560" width="7.1640625" customWidth="1"/>
    <col min="2561" max="2561" width="5.5" customWidth="1"/>
    <col min="2562" max="2562" width="25.5" customWidth="1"/>
    <col min="2563" max="2576" width="10" customWidth="1"/>
    <col min="2577" max="2577" width="0" hidden="1" customWidth="1"/>
    <col min="2578" max="2578" width="10" customWidth="1"/>
    <col min="2579" max="2579" width="6.5" customWidth="1"/>
    <col min="2580" max="2580" width="0.83203125" customWidth="1"/>
    <col min="2581" max="2581" width="0.6640625" customWidth="1"/>
    <col min="2582" max="2586" width="9.1640625" customWidth="1"/>
    <col min="2587" max="2587" width="1.5" customWidth="1"/>
    <col min="2588" max="2588" width="14" bestFit="1" customWidth="1"/>
    <col min="2815" max="2815" width="1" customWidth="1"/>
    <col min="2816" max="2816" width="7.1640625" customWidth="1"/>
    <col min="2817" max="2817" width="5.5" customWidth="1"/>
    <col min="2818" max="2818" width="25.5" customWidth="1"/>
    <col min="2819" max="2832" width="10" customWidth="1"/>
    <col min="2833" max="2833" width="0" hidden="1" customWidth="1"/>
    <col min="2834" max="2834" width="10" customWidth="1"/>
    <col min="2835" max="2835" width="6.5" customWidth="1"/>
    <col min="2836" max="2836" width="0.83203125" customWidth="1"/>
    <col min="2837" max="2837" width="0.6640625" customWidth="1"/>
    <col min="2838" max="2842" width="9.1640625" customWidth="1"/>
    <col min="2843" max="2843" width="1.5" customWidth="1"/>
    <col min="2844" max="2844" width="14" bestFit="1" customWidth="1"/>
    <col min="3071" max="3071" width="1" customWidth="1"/>
    <col min="3072" max="3072" width="7.1640625" customWidth="1"/>
    <col min="3073" max="3073" width="5.5" customWidth="1"/>
    <col min="3074" max="3074" width="25.5" customWidth="1"/>
    <col min="3075" max="3088" width="10" customWidth="1"/>
    <col min="3089" max="3089" width="0" hidden="1" customWidth="1"/>
    <col min="3090" max="3090" width="10" customWidth="1"/>
    <col min="3091" max="3091" width="6.5" customWidth="1"/>
    <col min="3092" max="3092" width="0.83203125" customWidth="1"/>
    <col min="3093" max="3093" width="0.6640625" customWidth="1"/>
    <col min="3094" max="3098" width="9.1640625" customWidth="1"/>
    <col min="3099" max="3099" width="1.5" customWidth="1"/>
    <col min="3100" max="3100" width="14" bestFit="1" customWidth="1"/>
    <col min="3327" max="3327" width="1" customWidth="1"/>
    <col min="3328" max="3328" width="7.1640625" customWidth="1"/>
    <col min="3329" max="3329" width="5.5" customWidth="1"/>
    <col min="3330" max="3330" width="25.5" customWidth="1"/>
    <col min="3331" max="3344" width="10" customWidth="1"/>
    <col min="3345" max="3345" width="0" hidden="1" customWidth="1"/>
    <col min="3346" max="3346" width="10" customWidth="1"/>
    <col min="3347" max="3347" width="6.5" customWidth="1"/>
    <col min="3348" max="3348" width="0.83203125" customWidth="1"/>
    <col min="3349" max="3349" width="0.6640625" customWidth="1"/>
    <col min="3350" max="3354" width="9.1640625" customWidth="1"/>
    <col min="3355" max="3355" width="1.5" customWidth="1"/>
    <col min="3356" max="3356" width="14" bestFit="1" customWidth="1"/>
    <col min="3583" max="3583" width="1" customWidth="1"/>
    <col min="3584" max="3584" width="7.1640625" customWidth="1"/>
    <col min="3585" max="3585" width="5.5" customWidth="1"/>
    <col min="3586" max="3586" width="25.5" customWidth="1"/>
    <col min="3587" max="3600" width="10" customWidth="1"/>
    <col min="3601" max="3601" width="0" hidden="1" customWidth="1"/>
    <col min="3602" max="3602" width="10" customWidth="1"/>
    <col min="3603" max="3603" width="6.5" customWidth="1"/>
    <col min="3604" max="3604" width="0.83203125" customWidth="1"/>
    <col min="3605" max="3605" width="0.6640625" customWidth="1"/>
    <col min="3606" max="3610" width="9.1640625" customWidth="1"/>
    <col min="3611" max="3611" width="1.5" customWidth="1"/>
    <col min="3612" max="3612" width="14" bestFit="1" customWidth="1"/>
    <col min="3839" max="3839" width="1" customWidth="1"/>
    <col min="3840" max="3840" width="7.1640625" customWidth="1"/>
    <col min="3841" max="3841" width="5.5" customWidth="1"/>
    <col min="3842" max="3842" width="25.5" customWidth="1"/>
    <col min="3843" max="3856" width="10" customWidth="1"/>
    <col min="3857" max="3857" width="0" hidden="1" customWidth="1"/>
    <col min="3858" max="3858" width="10" customWidth="1"/>
    <col min="3859" max="3859" width="6.5" customWidth="1"/>
    <col min="3860" max="3860" width="0.83203125" customWidth="1"/>
    <col min="3861" max="3861" width="0.6640625" customWidth="1"/>
    <col min="3862" max="3866" width="9.1640625" customWidth="1"/>
    <col min="3867" max="3867" width="1.5" customWidth="1"/>
    <col min="3868" max="3868" width="14" bestFit="1" customWidth="1"/>
    <col min="4095" max="4095" width="1" customWidth="1"/>
    <col min="4096" max="4096" width="7.1640625" customWidth="1"/>
    <col min="4097" max="4097" width="5.5" customWidth="1"/>
    <col min="4098" max="4098" width="25.5" customWidth="1"/>
    <col min="4099" max="4112" width="10" customWidth="1"/>
    <col min="4113" max="4113" width="0" hidden="1" customWidth="1"/>
    <col min="4114" max="4114" width="10" customWidth="1"/>
    <col min="4115" max="4115" width="6.5" customWidth="1"/>
    <col min="4116" max="4116" width="0.83203125" customWidth="1"/>
    <col min="4117" max="4117" width="0.6640625" customWidth="1"/>
    <col min="4118" max="4122" width="9.1640625" customWidth="1"/>
    <col min="4123" max="4123" width="1.5" customWidth="1"/>
    <col min="4124" max="4124" width="14" bestFit="1" customWidth="1"/>
    <col min="4351" max="4351" width="1" customWidth="1"/>
    <col min="4352" max="4352" width="7.1640625" customWidth="1"/>
    <col min="4353" max="4353" width="5.5" customWidth="1"/>
    <col min="4354" max="4354" width="25.5" customWidth="1"/>
    <col min="4355" max="4368" width="10" customWidth="1"/>
    <col min="4369" max="4369" width="0" hidden="1" customWidth="1"/>
    <col min="4370" max="4370" width="10" customWidth="1"/>
    <col min="4371" max="4371" width="6.5" customWidth="1"/>
    <col min="4372" max="4372" width="0.83203125" customWidth="1"/>
    <col min="4373" max="4373" width="0.6640625" customWidth="1"/>
    <col min="4374" max="4378" width="9.1640625" customWidth="1"/>
    <col min="4379" max="4379" width="1.5" customWidth="1"/>
    <col min="4380" max="4380" width="14" bestFit="1" customWidth="1"/>
    <col min="4607" max="4607" width="1" customWidth="1"/>
    <col min="4608" max="4608" width="7.1640625" customWidth="1"/>
    <col min="4609" max="4609" width="5.5" customWidth="1"/>
    <col min="4610" max="4610" width="25.5" customWidth="1"/>
    <col min="4611" max="4624" width="10" customWidth="1"/>
    <col min="4625" max="4625" width="0" hidden="1" customWidth="1"/>
    <col min="4626" max="4626" width="10" customWidth="1"/>
    <col min="4627" max="4627" width="6.5" customWidth="1"/>
    <col min="4628" max="4628" width="0.83203125" customWidth="1"/>
    <col min="4629" max="4629" width="0.6640625" customWidth="1"/>
    <col min="4630" max="4634" width="9.1640625" customWidth="1"/>
    <col min="4635" max="4635" width="1.5" customWidth="1"/>
    <col min="4636" max="4636" width="14" bestFit="1" customWidth="1"/>
    <col min="4863" max="4863" width="1" customWidth="1"/>
    <col min="4864" max="4864" width="7.1640625" customWidth="1"/>
    <col min="4865" max="4865" width="5.5" customWidth="1"/>
    <col min="4866" max="4866" width="25.5" customWidth="1"/>
    <col min="4867" max="4880" width="10" customWidth="1"/>
    <col min="4881" max="4881" width="0" hidden="1" customWidth="1"/>
    <col min="4882" max="4882" width="10" customWidth="1"/>
    <col min="4883" max="4883" width="6.5" customWidth="1"/>
    <col min="4884" max="4884" width="0.83203125" customWidth="1"/>
    <col min="4885" max="4885" width="0.6640625" customWidth="1"/>
    <col min="4886" max="4890" width="9.1640625" customWidth="1"/>
    <col min="4891" max="4891" width="1.5" customWidth="1"/>
    <col min="4892" max="4892" width="14" bestFit="1" customWidth="1"/>
    <col min="5119" max="5119" width="1" customWidth="1"/>
    <col min="5120" max="5120" width="7.1640625" customWidth="1"/>
    <col min="5121" max="5121" width="5.5" customWidth="1"/>
    <col min="5122" max="5122" width="25.5" customWidth="1"/>
    <col min="5123" max="5136" width="10" customWidth="1"/>
    <col min="5137" max="5137" width="0" hidden="1" customWidth="1"/>
    <col min="5138" max="5138" width="10" customWidth="1"/>
    <col min="5139" max="5139" width="6.5" customWidth="1"/>
    <col min="5140" max="5140" width="0.83203125" customWidth="1"/>
    <col min="5141" max="5141" width="0.6640625" customWidth="1"/>
    <col min="5142" max="5146" width="9.1640625" customWidth="1"/>
    <col min="5147" max="5147" width="1.5" customWidth="1"/>
    <col min="5148" max="5148" width="14" bestFit="1" customWidth="1"/>
    <col min="5375" max="5375" width="1" customWidth="1"/>
    <col min="5376" max="5376" width="7.1640625" customWidth="1"/>
    <col min="5377" max="5377" width="5.5" customWidth="1"/>
    <col min="5378" max="5378" width="25.5" customWidth="1"/>
    <col min="5379" max="5392" width="10" customWidth="1"/>
    <col min="5393" max="5393" width="0" hidden="1" customWidth="1"/>
    <col min="5394" max="5394" width="10" customWidth="1"/>
    <col min="5395" max="5395" width="6.5" customWidth="1"/>
    <col min="5396" max="5396" width="0.83203125" customWidth="1"/>
    <col min="5397" max="5397" width="0.6640625" customWidth="1"/>
    <col min="5398" max="5402" width="9.1640625" customWidth="1"/>
    <col min="5403" max="5403" width="1.5" customWidth="1"/>
    <col min="5404" max="5404" width="14" bestFit="1" customWidth="1"/>
    <col min="5631" max="5631" width="1" customWidth="1"/>
    <col min="5632" max="5632" width="7.1640625" customWidth="1"/>
    <col min="5633" max="5633" width="5.5" customWidth="1"/>
    <col min="5634" max="5634" width="25.5" customWidth="1"/>
    <col min="5635" max="5648" width="10" customWidth="1"/>
    <col min="5649" max="5649" width="0" hidden="1" customWidth="1"/>
    <col min="5650" max="5650" width="10" customWidth="1"/>
    <col min="5651" max="5651" width="6.5" customWidth="1"/>
    <col min="5652" max="5652" width="0.83203125" customWidth="1"/>
    <col min="5653" max="5653" width="0.6640625" customWidth="1"/>
    <col min="5654" max="5658" width="9.1640625" customWidth="1"/>
    <col min="5659" max="5659" width="1.5" customWidth="1"/>
    <col min="5660" max="5660" width="14" bestFit="1" customWidth="1"/>
    <col min="5887" max="5887" width="1" customWidth="1"/>
    <col min="5888" max="5888" width="7.1640625" customWidth="1"/>
    <col min="5889" max="5889" width="5.5" customWidth="1"/>
    <col min="5890" max="5890" width="25.5" customWidth="1"/>
    <col min="5891" max="5904" width="10" customWidth="1"/>
    <col min="5905" max="5905" width="0" hidden="1" customWidth="1"/>
    <col min="5906" max="5906" width="10" customWidth="1"/>
    <col min="5907" max="5907" width="6.5" customWidth="1"/>
    <col min="5908" max="5908" width="0.83203125" customWidth="1"/>
    <col min="5909" max="5909" width="0.6640625" customWidth="1"/>
    <col min="5910" max="5914" width="9.1640625" customWidth="1"/>
    <col min="5915" max="5915" width="1.5" customWidth="1"/>
    <col min="5916" max="5916" width="14" bestFit="1" customWidth="1"/>
    <col min="6143" max="6143" width="1" customWidth="1"/>
    <col min="6144" max="6144" width="7.1640625" customWidth="1"/>
    <col min="6145" max="6145" width="5.5" customWidth="1"/>
    <col min="6146" max="6146" width="25.5" customWidth="1"/>
    <col min="6147" max="6160" width="10" customWidth="1"/>
    <col min="6161" max="6161" width="0" hidden="1" customWidth="1"/>
    <col min="6162" max="6162" width="10" customWidth="1"/>
    <col min="6163" max="6163" width="6.5" customWidth="1"/>
    <col min="6164" max="6164" width="0.83203125" customWidth="1"/>
    <col min="6165" max="6165" width="0.6640625" customWidth="1"/>
    <col min="6166" max="6170" width="9.1640625" customWidth="1"/>
    <col min="6171" max="6171" width="1.5" customWidth="1"/>
    <col min="6172" max="6172" width="14" bestFit="1" customWidth="1"/>
    <col min="6399" max="6399" width="1" customWidth="1"/>
    <col min="6400" max="6400" width="7.1640625" customWidth="1"/>
    <col min="6401" max="6401" width="5.5" customWidth="1"/>
    <col min="6402" max="6402" width="25.5" customWidth="1"/>
    <col min="6403" max="6416" width="10" customWidth="1"/>
    <col min="6417" max="6417" width="0" hidden="1" customWidth="1"/>
    <col min="6418" max="6418" width="10" customWidth="1"/>
    <col min="6419" max="6419" width="6.5" customWidth="1"/>
    <col min="6420" max="6420" width="0.83203125" customWidth="1"/>
    <col min="6421" max="6421" width="0.6640625" customWidth="1"/>
    <col min="6422" max="6426" width="9.1640625" customWidth="1"/>
    <col min="6427" max="6427" width="1.5" customWidth="1"/>
    <col min="6428" max="6428" width="14" bestFit="1" customWidth="1"/>
    <col min="6655" max="6655" width="1" customWidth="1"/>
    <col min="6656" max="6656" width="7.1640625" customWidth="1"/>
    <col min="6657" max="6657" width="5.5" customWidth="1"/>
    <col min="6658" max="6658" width="25.5" customWidth="1"/>
    <col min="6659" max="6672" width="10" customWidth="1"/>
    <col min="6673" max="6673" width="0" hidden="1" customWidth="1"/>
    <col min="6674" max="6674" width="10" customWidth="1"/>
    <col min="6675" max="6675" width="6.5" customWidth="1"/>
    <col min="6676" max="6676" width="0.83203125" customWidth="1"/>
    <col min="6677" max="6677" width="0.6640625" customWidth="1"/>
    <col min="6678" max="6682" width="9.1640625" customWidth="1"/>
    <col min="6683" max="6683" width="1.5" customWidth="1"/>
    <col min="6684" max="6684" width="14" bestFit="1" customWidth="1"/>
    <col min="6911" max="6911" width="1" customWidth="1"/>
    <col min="6912" max="6912" width="7.1640625" customWidth="1"/>
    <col min="6913" max="6913" width="5.5" customWidth="1"/>
    <col min="6914" max="6914" width="25.5" customWidth="1"/>
    <col min="6915" max="6928" width="10" customWidth="1"/>
    <col min="6929" max="6929" width="0" hidden="1" customWidth="1"/>
    <col min="6930" max="6930" width="10" customWidth="1"/>
    <col min="6931" max="6931" width="6.5" customWidth="1"/>
    <col min="6932" max="6932" width="0.83203125" customWidth="1"/>
    <col min="6933" max="6933" width="0.6640625" customWidth="1"/>
    <col min="6934" max="6938" width="9.1640625" customWidth="1"/>
    <col min="6939" max="6939" width="1.5" customWidth="1"/>
    <col min="6940" max="6940" width="14" bestFit="1" customWidth="1"/>
    <col min="7167" max="7167" width="1" customWidth="1"/>
    <col min="7168" max="7168" width="7.1640625" customWidth="1"/>
    <col min="7169" max="7169" width="5.5" customWidth="1"/>
    <col min="7170" max="7170" width="25.5" customWidth="1"/>
    <col min="7171" max="7184" width="10" customWidth="1"/>
    <col min="7185" max="7185" width="0" hidden="1" customWidth="1"/>
    <col min="7186" max="7186" width="10" customWidth="1"/>
    <col min="7187" max="7187" width="6.5" customWidth="1"/>
    <col min="7188" max="7188" width="0.83203125" customWidth="1"/>
    <col min="7189" max="7189" width="0.6640625" customWidth="1"/>
    <col min="7190" max="7194" width="9.1640625" customWidth="1"/>
    <col min="7195" max="7195" width="1.5" customWidth="1"/>
    <col min="7196" max="7196" width="14" bestFit="1" customWidth="1"/>
    <col min="7423" max="7423" width="1" customWidth="1"/>
    <col min="7424" max="7424" width="7.1640625" customWidth="1"/>
    <col min="7425" max="7425" width="5.5" customWidth="1"/>
    <col min="7426" max="7426" width="25.5" customWidth="1"/>
    <col min="7427" max="7440" width="10" customWidth="1"/>
    <col min="7441" max="7441" width="0" hidden="1" customWidth="1"/>
    <col min="7442" max="7442" width="10" customWidth="1"/>
    <col min="7443" max="7443" width="6.5" customWidth="1"/>
    <col min="7444" max="7444" width="0.83203125" customWidth="1"/>
    <col min="7445" max="7445" width="0.6640625" customWidth="1"/>
    <col min="7446" max="7450" width="9.1640625" customWidth="1"/>
    <col min="7451" max="7451" width="1.5" customWidth="1"/>
    <col min="7452" max="7452" width="14" bestFit="1" customWidth="1"/>
    <col min="7679" max="7679" width="1" customWidth="1"/>
    <col min="7680" max="7680" width="7.1640625" customWidth="1"/>
    <col min="7681" max="7681" width="5.5" customWidth="1"/>
    <col min="7682" max="7682" width="25.5" customWidth="1"/>
    <col min="7683" max="7696" width="10" customWidth="1"/>
    <col min="7697" max="7697" width="0" hidden="1" customWidth="1"/>
    <col min="7698" max="7698" width="10" customWidth="1"/>
    <col min="7699" max="7699" width="6.5" customWidth="1"/>
    <col min="7700" max="7700" width="0.83203125" customWidth="1"/>
    <col min="7701" max="7701" width="0.6640625" customWidth="1"/>
    <col min="7702" max="7706" width="9.1640625" customWidth="1"/>
    <col min="7707" max="7707" width="1.5" customWidth="1"/>
    <col min="7708" max="7708" width="14" bestFit="1" customWidth="1"/>
    <col min="7935" max="7935" width="1" customWidth="1"/>
    <col min="7936" max="7936" width="7.1640625" customWidth="1"/>
    <col min="7937" max="7937" width="5.5" customWidth="1"/>
    <col min="7938" max="7938" width="25.5" customWidth="1"/>
    <col min="7939" max="7952" width="10" customWidth="1"/>
    <col min="7953" max="7953" width="0" hidden="1" customWidth="1"/>
    <col min="7954" max="7954" width="10" customWidth="1"/>
    <col min="7955" max="7955" width="6.5" customWidth="1"/>
    <col min="7956" max="7956" width="0.83203125" customWidth="1"/>
    <col min="7957" max="7957" width="0.6640625" customWidth="1"/>
    <col min="7958" max="7962" width="9.1640625" customWidth="1"/>
    <col min="7963" max="7963" width="1.5" customWidth="1"/>
    <col min="7964" max="7964" width="14" bestFit="1" customWidth="1"/>
    <col min="8191" max="8191" width="1" customWidth="1"/>
    <col min="8192" max="8192" width="7.1640625" customWidth="1"/>
    <col min="8193" max="8193" width="5.5" customWidth="1"/>
    <col min="8194" max="8194" width="25.5" customWidth="1"/>
    <col min="8195" max="8208" width="10" customWidth="1"/>
    <col min="8209" max="8209" width="0" hidden="1" customWidth="1"/>
    <col min="8210" max="8210" width="10" customWidth="1"/>
    <col min="8211" max="8211" width="6.5" customWidth="1"/>
    <col min="8212" max="8212" width="0.83203125" customWidth="1"/>
    <col min="8213" max="8213" width="0.6640625" customWidth="1"/>
    <col min="8214" max="8218" width="9.1640625" customWidth="1"/>
    <col min="8219" max="8219" width="1.5" customWidth="1"/>
    <col min="8220" max="8220" width="14" bestFit="1" customWidth="1"/>
    <col min="8447" max="8447" width="1" customWidth="1"/>
    <col min="8448" max="8448" width="7.1640625" customWidth="1"/>
    <col min="8449" max="8449" width="5.5" customWidth="1"/>
    <col min="8450" max="8450" width="25.5" customWidth="1"/>
    <col min="8451" max="8464" width="10" customWidth="1"/>
    <col min="8465" max="8465" width="0" hidden="1" customWidth="1"/>
    <col min="8466" max="8466" width="10" customWidth="1"/>
    <col min="8467" max="8467" width="6.5" customWidth="1"/>
    <col min="8468" max="8468" width="0.83203125" customWidth="1"/>
    <col min="8469" max="8469" width="0.6640625" customWidth="1"/>
    <col min="8470" max="8474" width="9.1640625" customWidth="1"/>
    <col min="8475" max="8475" width="1.5" customWidth="1"/>
    <col min="8476" max="8476" width="14" bestFit="1" customWidth="1"/>
    <col min="8703" max="8703" width="1" customWidth="1"/>
    <col min="8704" max="8704" width="7.1640625" customWidth="1"/>
    <col min="8705" max="8705" width="5.5" customWidth="1"/>
    <col min="8706" max="8706" width="25.5" customWidth="1"/>
    <col min="8707" max="8720" width="10" customWidth="1"/>
    <col min="8721" max="8721" width="0" hidden="1" customWidth="1"/>
    <col min="8722" max="8722" width="10" customWidth="1"/>
    <col min="8723" max="8723" width="6.5" customWidth="1"/>
    <col min="8724" max="8724" width="0.83203125" customWidth="1"/>
    <col min="8725" max="8725" width="0.6640625" customWidth="1"/>
    <col min="8726" max="8730" width="9.1640625" customWidth="1"/>
    <col min="8731" max="8731" width="1.5" customWidth="1"/>
    <col min="8732" max="8732" width="14" bestFit="1" customWidth="1"/>
    <col min="8959" max="8959" width="1" customWidth="1"/>
    <col min="8960" max="8960" width="7.1640625" customWidth="1"/>
    <col min="8961" max="8961" width="5.5" customWidth="1"/>
    <col min="8962" max="8962" width="25.5" customWidth="1"/>
    <col min="8963" max="8976" width="10" customWidth="1"/>
    <col min="8977" max="8977" width="0" hidden="1" customWidth="1"/>
    <col min="8978" max="8978" width="10" customWidth="1"/>
    <col min="8979" max="8979" width="6.5" customWidth="1"/>
    <col min="8980" max="8980" width="0.83203125" customWidth="1"/>
    <col min="8981" max="8981" width="0.6640625" customWidth="1"/>
    <col min="8982" max="8986" width="9.1640625" customWidth="1"/>
    <col min="8987" max="8987" width="1.5" customWidth="1"/>
    <col min="8988" max="8988" width="14" bestFit="1" customWidth="1"/>
    <col min="9215" max="9215" width="1" customWidth="1"/>
    <col min="9216" max="9216" width="7.1640625" customWidth="1"/>
    <col min="9217" max="9217" width="5.5" customWidth="1"/>
    <col min="9218" max="9218" width="25.5" customWidth="1"/>
    <col min="9219" max="9232" width="10" customWidth="1"/>
    <col min="9233" max="9233" width="0" hidden="1" customWidth="1"/>
    <col min="9234" max="9234" width="10" customWidth="1"/>
    <col min="9235" max="9235" width="6.5" customWidth="1"/>
    <col min="9236" max="9236" width="0.83203125" customWidth="1"/>
    <col min="9237" max="9237" width="0.6640625" customWidth="1"/>
    <col min="9238" max="9242" width="9.1640625" customWidth="1"/>
    <col min="9243" max="9243" width="1.5" customWidth="1"/>
    <col min="9244" max="9244" width="14" bestFit="1" customWidth="1"/>
    <col min="9471" max="9471" width="1" customWidth="1"/>
    <col min="9472" max="9472" width="7.1640625" customWidth="1"/>
    <col min="9473" max="9473" width="5.5" customWidth="1"/>
    <col min="9474" max="9474" width="25.5" customWidth="1"/>
    <col min="9475" max="9488" width="10" customWidth="1"/>
    <col min="9489" max="9489" width="0" hidden="1" customWidth="1"/>
    <col min="9490" max="9490" width="10" customWidth="1"/>
    <col min="9491" max="9491" width="6.5" customWidth="1"/>
    <col min="9492" max="9492" width="0.83203125" customWidth="1"/>
    <col min="9493" max="9493" width="0.6640625" customWidth="1"/>
    <col min="9494" max="9498" width="9.1640625" customWidth="1"/>
    <col min="9499" max="9499" width="1.5" customWidth="1"/>
    <col min="9500" max="9500" width="14" bestFit="1" customWidth="1"/>
    <col min="9727" max="9727" width="1" customWidth="1"/>
    <col min="9728" max="9728" width="7.1640625" customWidth="1"/>
    <col min="9729" max="9729" width="5.5" customWidth="1"/>
    <col min="9730" max="9730" width="25.5" customWidth="1"/>
    <col min="9731" max="9744" width="10" customWidth="1"/>
    <col min="9745" max="9745" width="0" hidden="1" customWidth="1"/>
    <col min="9746" max="9746" width="10" customWidth="1"/>
    <col min="9747" max="9747" width="6.5" customWidth="1"/>
    <col min="9748" max="9748" width="0.83203125" customWidth="1"/>
    <col min="9749" max="9749" width="0.6640625" customWidth="1"/>
    <col min="9750" max="9754" width="9.1640625" customWidth="1"/>
    <col min="9755" max="9755" width="1.5" customWidth="1"/>
    <col min="9756" max="9756" width="14" bestFit="1" customWidth="1"/>
    <col min="9983" max="9983" width="1" customWidth="1"/>
    <col min="9984" max="9984" width="7.1640625" customWidth="1"/>
    <col min="9985" max="9985" width="5.5" customWidth="1"/>
    <col min="9986" max="9986" width="25.5" customWidth="1"/>
    <col min="9987" max="10000" width="10" customWidth="1"/>
    <col min="10001" max="10001" width="0" hidden="1" customWidth="1"/>
    <col min="10002" max="10002" width="10" customWidth="1"/>
    <col min="10003" max="10003" width="6.5" customWidth="1"/>
    <col min="10004" max="10004" width="0.83203125" customWidth="1"/>
    <col min="10005" max="10005" width="0.6640625" customWidth="1"/>
    <col min="10006" max="10010" width="9.1640625" customWidth="1"/>
    <col min="10011" max="10011" width="1.5" customWidth="1"/>
    <col min="10012" max="10012" width="14" bestFit="1" customWidth="1"/>
    <col min="10239" max="10239" width="1" customWidth="1"/>
    <col min="10240" max="10240" width="7.1640625" customWidth="1"/>
    <col min="10241" max="10241" width="5.5" customWidth="1"/>
    <col min="10242" max="10242" width="25.5" customWidth="1"/>
    <col min="10243" max="10256" width="10" customWidth="1"/>
    <col min="10257" max="10257" width="0" hidden="1" customWidth="1"/>
    <col min="10258" max="10258" width="10" customWidth="1"/>
    <col min="10259" max="10259" width="6.5" customWidth="1"/>
    <col min="10260" max="10260" width="0.83203125" customWidth="1"/>
    <col min="10261" max="10261" width="0.6640625" customWidth="1"/>
    <col min="10262" max="10266" width="9.1640625" customWidth="1"/>
    <col min="10267" max="10267" width="1.5" customWidth="1"/>
    <col min="10268" max="10268" width="14" bestFit="1" customWidth="1"/>
    <col min="10495" max="10495" width="1" customWidth="1"/>
    <col min="10496" max="10496" width="7.1640625" customWidth="1"/>
    <col min="10497" max="10497" width="5.5" customWidth="1"/>
    <col min="10498" max="10498" width="25.5" customWidth="1"/>
    <col min="10499" max="10512" width="10" customWidth="1"/>
    <col min="10513" max="10513" width="0" hidden="1" customWidth="1"/>
    <col min="10514" max="10514" width="10" customWidth="1"/>
    <col min="10515" max="10515" width="6.5" customWidth="1"/>
    <col min="10516" max="10516" width="0.83203125" customWidth="1"/>
    <col min="10517" max="10517" width="0.6640625" customWidth="1"/>
    <col min="10518" max="10522" width="9.1640625" customWidth="1"/>
    <col min="10523" max="10523" width="1.5" customWidth="1"/>
    <col min="10524" max="10524" width="14" bestFit="1" customWidth="1"/>
    <col min="10751" max="10751" width="1" customWidth="1"/>
    <col min="10752" max="10752" width="7.1640625" customWidth="1"/>
    <col min="10753" max="10753" width="5.5" customWidth="1"/>
    <col min="10754" max="10754" width="25.5" customWidth="1"/>
    <col min="10755" max="10768" width="10" customWidth="1"/>
    <col min="10769" max="10769" width="0" hidden="1" customWidth="1"/>
    <col min="10770" max="10770" width="10" customWidth="1"/>
    <col min="10771" max="10771" width="6.5" customWidth="1"/>
    <col min="10772" max="10772" width="0.83203125" customWidth="1"/>
    <col min="10773" max="10773" width="0.6640625" customWidth="1"/>
    <col min="10774" max="10778" width="9.1640625" customWidth="1"/>
    <col min="10779" max="10779" width="1.5" customWidth="1"/>
    <col min="10780" max="10780" width="14" bestFit="1" customWidth="1"/>
    <col min="11007" max="11007" width="1" customWidth="1"/>
    <col min="11008" max="11008" width="7.1640625" customWidth="1"/>
    <col min="11009" max="11009" width="5.5" customWidth="1"/>
    <col min="11010" max="11010" width="25.5" customWidth="1"/>
    <col min="11011" max="11024" width="10" customWidth="1"/>
    <col min="11025" max="11025" width="0" hidden="1" customWidth="1"/>
    <col min="11026" max="11026" width="10" customWidth="1"/>
    <col min="11027" max="11027" width="6.5" customWidth="1"/>
    <col min="11028" max="11028" width="0.83203125" customWidth="1"/>
    <col min="11029" max="11029" width="0.6640625" customWidth="1"/>
    <col min="11030" max="11034" width="9.1640625" customWidth="1"/>
    <col min="11035" max="11035" width="1.5" customWidth="1"/>
    <col min="11036" max="11036" width="14" bestFit="1" customWidth="1"/>
    <col min="11263" max="11263" width="1" customWidth="1"/>
    <col min="11264" max="11264" width="7.1640625" customWidth="1"/>
    <col min="11265" max="11265" width="5.5" customWidth="1"/>
    <col min="11266" max="11266" width="25.5" customWidth="1"/>
    <col min="11267" max="11280" width="10" customWidth="1"/>
    <col min="11281" max="11281" width="0" hidden="1" customWidth="1"/>
    <col min="11282" max="11282" width="10" customWidth="1"/>
    <col min="11283" max="11283" width="6.5" customWidth="1"/>
    <col min="11284" max="11284" width="0.83203125" customWidth="1"/>
    <col min="11285" max="11285" width="0.6640625" customWidth="1"/>
    <col min="11286" max="11290" width="9.1640625" customWidth="1"/>
    <col min="11291" max="11291" width="1.5" customWidth="1"/>
    <col min="11292" max="11292" width="14" bestFit="1" customWidth="1"/>
    <col min="11519" max="11519" width="1" customWidth="1"/>
    <col min="11520" max="11520" width="7.1640625" customWidth="1"/>
    <col min="11521" max="11521" width="5.5" customWidth="1"/>
    <col min="11522" max="11522" width="25.5" customWidth="1"/>
    <col min="11523" max="11536" width="10" customWidth="1"/>
    <col min="11537" max="11537" width="0" hidden="1" customWidth="1"/>
    <col min="11538" max="11538" width="10" customWidth="1"/>
    <col min="11539" max="11539" width="6.5" customWidth="1"/>
    <col min="11540" max="11540" width="0.83203125" customWidth="1"/>
    <col min="11541" max="11541" width="0.6640625" customWidth="1"/>
    <col min="11542" max="11546" width="9.1640625" customWidth="1"/>
    <col min="11547" max="11547" width="1.5" customWidth="1"/>
    <col min="11548" max="11548" width="14" bestFit="1" customWidth="1"/>
    <col min="11775" max="11775" width="1" customWidth="1"/>
    <col min="11776" max="11776" width="7.1640625" customWidth="1"/>
    <col min="11777" max="11777" width="5.5" customWidth="1"/>
    <col min="11778" max="11778" width="25.5" customWidth="1"/>
    <col min="11779" max="11792" width="10" customWidth="1"/>
    <col min="11793" max="11793" width="0" hidden="1" customWidth="1"/>
    <col min="11794" max="11794" width="10" customWidth="1"/>
    <col min="11795" max="11795" width="6.5" customWidth="1"/>
    <col min="11796" max="11796" width="0.83203125" customWidth="1"/>
    <col min="11797" max="11797" width="0.6640625" customWidth="1"/>
    <col min="11798" max="11802" width="9.1640625" customWidth="1"/>
    <col min="11803" max="11803" width="1.5" customWidth="1"/>
    <col min="11804" max="11804" width="14" bestFit="1" customWidth="1"/>
    <col min="12031" max="12031" width="1" customWidth="1"/>
    <col min="12032" max="12032" width="7.1640625" customWidth="1"/>
    <col min="12033" max="12033" width="5.5" customWidth="1"/>
    <col min="12034" max="12034" width="25.5" customWidth="1"/>
    <col min="12035" max="12048" width="10" customWidth="1"/>
    <col min="12049" max="12049" width="0" hidden="1" customWidth="1"/>
    <col min="12050" max="12050" width="10" customWidth="1"/>
    <col min="12051" max="12051" width="6.5" customWidth="1"/>
    <col min="12052" max="12052" width="0.83203125" customWidth="1"/>
    <col min="12053" max="12053" width="0.6640625" customWidth="1"/>
    <col min="12054" max="12058" width="9.1640625" customWidth="1"/>
    <col min="12059" max="12059" width="1.5" customWidth="1"/>
    <col min="12060" max="12060" width="14" bestFit="1" customWidth="1"/>
    <col min="12287" max="12287" width="1" customWidth="1"/>
    <col min="12288" max="12288" width="7.1640625" customWidth="1"/>
    <col min="12289" max="12289" width="5.5" customWidth="1"/>
    <col min="12290" max="12290" width="25.5" customWidth="1"/>
    <col min="12291" max="12304" width="10" customWidth="1"/>
    <col min="12305" max="12305" width="0" hidden="1" customWidth="1"/>
    <col min="12306" max="12306" width="10" customWidth="1"/>
    <col min="12307" max="12307" width="6.5" customWidth="1"/>
    <col min="12308" max="12308" width="0.83203125" customWidth="1"/>
    <col min="12309" max="12309" width="0.6640625" customWidth="1"/>
    <col min="12310" max="12314" width="9.1640625" customWidth="1"/>
    <col min="12315" max="12315" width="1.5" customWidth="1"/>
    <col min="12316" max="12316" width="14" bestFit="1" customWidth="1"/>
    <col min="12543" max="12543" width="1" customWidth="1"/>
    <col min="12544" max="12544" width="7.1640625" customWidth="1"/>
    <col min="12545" max="12545" width="5.5" customWidth="1"/>
    <col min="12546" max="12546" width="25.5" customWidth="1"/>
    <col min="12547" max="12560" width="10" customWidth="1"/>
    <col min="12561" max="12561" width="0" hidden="1" customWidth="1"/>
    <col min="12562" max="12562" width="10" customWidth="1"/>
    <col min="12563" max="12563" width="6.5" customWidth="1"/>
    <col min="12564" max="12564" width="0.83203125" customWidth="1"/>
    <col min="12565" max="12565" width="0.6640625" customWidth="1"/>
    <col min="12566" max="12570" width="9.1640625" customWidth="1"/>
    <col min="12571" max="12571" width="1.5" customWidth="1"/>
    <col min="12572" max="12572" width="14" bestFit="1" customWidth="1"/>
    <col min="12799" max="12799" width="1" customWidth="1"/>
    <col min="12800" max="12800" width="7.1640625" customWidth="1"/>
    <col min="12801" max="12801" width="5.5" customWidth="1"/>
    <col min="12802" max="12802" width="25.5" customWidth="1"/>
    <col min="12803" max="12816" width="10" customWidth="1"/>
    <col min="12817" max="12817" width="0" hidden="1" customWidth="1"/>
    <col min="12818" max="12818" width="10" customWidth="1"/>
    <col min="12819" max="12819" width="6.5" customWidth="1"/>
    <col min="12820" max="12820" width="0.83203125" customWidth="1"/>
    <col min="12821" max="12821" width="0.6640625" customWidth="1"/>
    <col min="12822" max="12826" width="9.1640625" customWidth="1"/>
    <col min="12827" max="12827" width="1.5" customWidth="1"/>
    <col min="12828" max="12828" width="14" bestFit="1" customWidth="1"/>
    <col min="13055" max="13055" width="1" customWidth="1"/>
    <col min="13056" max="13056" width="7.1640625" customWidth="1"/>
    <col min="13057" max="13057" width="5.5" customWidth="1"/>
    <col min="13058" max="13058" width="25.5" customWidth="1"/>
    <col min="13059" max="13072" width="10" customWidth="1"/>
    <col min="13073" max="13073" width="0" hidden="1" customWidth="1"/>
    <col min="13074" max="13074" width="10" customWidth="1"/>
    <col min="13075" max="13075" width="6.5" customWidth="1"/>
    <col min="13076" max="13076" width="0.83203125" customWidth="1"/>
    <col min="13077" max="13077" width="0.6640625" customWidth="1"/>
    <col min="13078" max="13082" width="9.1640625" customWidth="1"/>
    <col min="13083" max="13083" width="1.5" customWidth="1"/>
    <col min="13084" max="13084" width="14" bestFit="1" customWidth="1"/>
    <col min="13311" max="13311" width="1" customWidth="1"/>
    <col min="13312" max="13312" width="7.1640625" customWidth="1"/>
    <col min="13313" max="13313" width="5.5" customWidth="1"/>
    <col min="13314" max="13314" width="25.5" customWidth="1"/>
    <col min="13315" max="13328" width="10" customWidth="1"/>
    <col min="13329" max="13329" width="0" hidden="1" customWidth="1"/>
    <col min="13330" max="13330" width="10" customWidth="1"/>
    <col min="13331" max="13331" width="6.5" customWidth="1"/>
    <col min="13332" max="13332" width="0.83203125" customWidth="1"/>
    <col min="13333" max="13333" width="0.6640625" customWidth="1"/>
    <col min="13334" max="13338" width="9.1640625" customWidth="1"/>
    <col min="13339" max="13339" width="1.5" customWidth="1"/>
    <col min="13340" max="13340" width="14" bestFit="1" customWidth="1"/>
    <col min="13567" max="13567" width="1" customWidth="1"/>
    <col min="13568" max="13568" width="7.1640625" customWidth="1"/>
    <col min="13569" max="13569" width="5.5" customWidth="1"/>
    <col min="13570" max="13570" width="25.5" customWidth="1"/>
    <col min="13571" max="13584" width="10" customWidth="1"/>
    <col min="13585" max="13585" width="0" hidden="1" customWidth="1"/>
    <col min="13586" max="13586" width="10" customWidth="1"/>
    <col min="13587" max="13587" width="6.5" customWidth="1"/>
    <col min="13588" max="13588" width="0.83203125" customWidth="1"/>
    <col min="13589" max="13589" width="0.6640625" customWidth="1"/>
    <col min="13590" max="13594" width="9.1640625" customWidth="1"/>
    <col min="13595" max="13595" width="1.5" customWidth="1"/>
    <col min="13596" max="13596" width="14" bestFit="1" customWidth="1"/>
    <col min="13823" max="13823" width="1" customWidth="1"/>
    <col min="13824" max="13824" width="7.1640625" customWidth="1"/>
    <col min="13825" max="13825" width="5.5" customWidth="1"/>
    <col min="13826" max="13826" width="25.5" customWidth="1"/>
    <col min="13827" max="13840" width="10" customWidth="1"/>
    <col min="13841" max="13841" width="0" hidden="1" customWidth="1"/>
    <col min="13842" max="13842" width="10" customWidth="1"/>
    <col min="13843" max="13843" width="6.5" customWidth="1"/>
    <col min="13844" max="13844" width="0.83203125" customWidth="1"/>
    <col min="13845" max="13845" width="0.6640625" customWidth="1"/>
    <col min="13846" max="13850" width="9.1640625" customWidth="1"/>
    <col min="13851" max="13851" width="1.5" customWidth="1"/>
    <col min="13852" max="13852" width="14" bestFit="1" customWidth="1"/>
    <col min="14079" max="14079" width="1" customWidth="1"/>
    <col min="14080" max="14080" width="7.1640625" customWidth="1"/>
    <col min="14081" max="14081" width="5.5" customWidth="1"/>
    <col min="14082" max="14082" width="25.5" customWidth="1"/>
    <col min="14083" max="14096" width="10" customWidth="1"/>
    <col min="14097" max="14097" width="0" hidden="1" customWidth="1"/>
    <col min="14098" max="14098" width="10" customWidth="1"/>
    <col min="14099" max="14099" width="6.5" customWidth="1"/>
    <col min="14100" max="14100" width="0.83203125" customWidth="1"/>
    <col min="14101" max="14101" width="0.6640625" customWidth="1"/>
    <col min="14102" max="14106" width="9.1640625" customWidth="1"/>
    <col min="14107" max="14107" width="1.5" customWidth="1"/>
    <col min="14108" max="14108" width="14" bestFit="1" customWidth="1"/>
    <col min="14335" max="14335" width="1" customWidth="1"/>
    <col min="14336" max="14336" width="7.1640625" customWidth="1"/>
    <col min="14337" max="14337" width="5.5" customWidth="1"/>
    <col min="14338" max="14338" width="25.5" customWidth="1"/>
    <col min="14339" max="14352" width="10" customWidth="1"/>
    <col min="14353" max="14353" width="0" hidden="1" customWidth="1"/>
    <col min="14354" max="14354" width="10" customWidth="1"/>
    <col min="14355" max="14355" width="6.5" customWidth="1"/>
    <col min="14356" max="14356" width="0.83203125" customWidth="1"/>
    <col min="14357" max="14357" width="0.6640625" customWidth="1"/>
    <col min="14358" max="14362" width="9.1640625" customWidth="1"/>
    <col min="14363" max="14363" width="1.5" customWidth="1"/>
    <col min="14364" max="14364" width="14" bestFit="1" customWidth="1"/>
    <col min="14591" max="14591" width="1" customWidth="1"/>
    <col min="14592" max="14592" width="7.1640625" customWidth="1"/>
    <col min="14593" max="14593" width="5.5" customWidth="1"/>
    <col min="14594" max="14594" width="25.5" customWidth="1"/>
    <col min="14595" max="14608" width="10" customWidth="1"/>
    <col min="14609" max="14609" width="0" hidden="1" customWidth="1"/>
    <col min="14610" max="14610" width="10" customWidth="1"/>
    <col min="14611" max="14611" width="6.5" customWidth="1"/>
    <col min="14612" max="14612" width="0.83203125" customWidth="1"/>
    <col min="14613" max="14613" width="0.6640625" customWidth="1"/>
    <col min="14614" max="14618" width="9.1640625" customWidth="1"/>
    <col min="14619" max="14619" width="1.5" customWidth="1"/>
    <col min="14620" max="14620" width="14" bestFit="1" customWidth="1"/>
    <col min="14847" max="14847" width="1" customWidth="1"/>
    <col min="14848" max="14848" width="7.1640625" customWidth="1"/>
    <col min="14849" max="14849" width="5.5" customWidth="1"/>
    <col min="14850" max="14850" width="25.5" customWidth="1"/>
    <col min="14851" max="14864" width="10" customWidth="1"/>
    <col min="14865" max="14865" width="0" hidden="1" customWidth="1"/>
    <col min="14866" max="14866" width="10" customWidth="1"/>
    <col min="14867" max="14867" width="6.5" customWidth="1"/>
    <col min="14868" max="14868" width="0.83203125" customWidth="1"/>
    <col min="14869" max="14869" width="0.6640625" customWidth="1"/>
    <col min="14870" max="14874" width="9.1640625" customWidth="1"/>
    <col min="14875" max="14875" width="1.5" customWidth="1"/>
    <col min="14876" max="14876" width="14" bestFit="1" customWidth="1"/>
    <col min="15103" max="15103" width="1" customWidth="1"/>
    <col min="15104" max="15104" width="7.1640625" customWidth="1"/>
    <col min="15105" max="15105" width="5.5" customWidth="1"/>
    <col min="15106" max="15106" width="25.5" customWidth="1"/>
    <col min="15107" max="15120" width="10" customWidth="1"/>
    <col min="15121" max="15121" width="0" hidden="1" customWidth="1"/>
    <col min="15122" max="15122" width="10" customWidth="1"/>
    <col min="15123" max="15123" width="6.5" customWidth="1"/>
    <col min="15124" max="15124" width="0.83203125" customWidth="1"/>
    <col min="15125" max="15125" width="0.6640625" customWidth="1"/>
    <col min="15126" max="15130" width="9.1640625" customWidth="1"/>
    <col min="15131" max="15131" width="1.5" customWidth="1"/>
    <col min="15132" max="15132" width="14" bestFit="1" customWidth="1"/>
    <col min="15359" max="15359" width="1" customWidth="1"/>
    <col min="15360" max="15360" width="7.1640625" customWidth="1"/>
    <col min="15361" max="15361" width="5.5" customWidth="1"/>
    <col min="15362" max="15362" width="25.5" customWidth="1"/>
    <col min="15363" max="15376" width="10" customWidth="1"/>
    <col min="15377" max="15377" width="0" hidden="1" customWidth="1"/>
    <col min="15378" max="15378" width="10" customWidth="1"/>
    <col min="15379" max="15379" width="6.5" customWidth="1"/>
    <col min="15380" max="15380" width="0.83203125" customWidth="1"/>
    <col min="15381" max="15381" width="0.6640625" customWidth="1"/>
    <col min="15382" max="15386" width="9.1640625" customWidth="1"/>
    <col min="15387" max="15387" width="1.5" customWidth="1"/>
    <col min="15388" max="15388" width="14" bestFit="1" customWidth="1"/>
    <col min="15615" max="15615" width="1" customWidth="1"/>
    <col min="15616" max="15616" width="7.1640625" customWidth="1"/>
    <col min="15617" max="15617" width="5.5" customWidth="1"/>
    <col min="15618" max="15618" width="25.5" customWidth="1"/>
    <col min="15619" max="15632" width="10" customWidth="1"/>
    <col min="15633" max="15633" width="0" hidden="1" customWidth="1"/>
    <col min="15634" max="15634" width="10" customWidth="1"/>
    <col min="15635" max="15635" width="6.5" customWidth="1"/>
    <col min="15636" max="15636" width="0.83203125" customWidth="1"/>
    <col min="15637" max="15637" width="0.6640625" customWidth="1"/>
    <col min="15638" max="15642" width="9.1640625" customWidth="1"/>
    <col min="15643" max="15643" width="1.5" customWidth="1"/>
    <col min="15644" max="15644" width="14" bestFit="1" customWidth="1"/>
    <col min="15871" max="15871" width="1" customWidth="1"/>
    <col min="15872" max="15872" width="7.1640625" customWidth="1"/>
    <col min="15873" max="15873" width="5.5" customWidth="1"/>
    <col min="15874" max="15874" width="25.5" customWidth="1"/>
    <col min="15875" max="15888" width="10" customWidth="1"/>
    <col min="15889" max="15889" width="0" hidden="1" customWidth="1"/>
    <col min="15890" max="15890" width="10" customWidth="1"/>
    <col min="15891" max="15891" width="6.5" customWidth="1"/>
    <col min="15892" max="15892" width="0.83203125" customWidth="1"/>
    <col min="15893" max="15893" width="0.6640625" customWidth="1"/>
    <col min="15894" max="15898" width="9.1640625" customWidth="1"/>
    <col min="15899" max="15899" width="1.5" customWidth="1"/>
    <col min="15900" max="15900" width="14" bestFit="1" customWidth="1"/>
    <col min="16127" max="16127" width="1" customWidth="1"/>
    <col min="16128" max="16128" width="7.1640625" customWidth="1"/>
    <col min="16129" max="16129" width="5.5" customWidth="1"/>
    <col min="16130" max="16130" width="25.5" customWidth="1"/>
    <col min="16131" max="16144" width="10" customWidth="1"/>
    <col min="16145" max="16145" width="0" hidden="1" customWidth="1"/>
    <col min="16146" max="16146" width="10" customWidth="1"/>
    <col min="16147" max="16147" width="6.5" customWidth="1"/>
    <col min="16148" max="16148" width="0.83203125" customWidth="1"/>
    <col min="16149" max="16149" width="0.6640625" customWidth="1"/>
    <col min="16150" max="16154" width="9.1640625" customWidth="1"/>
    <col min="16155" max="16155" width="1.5" customWidth="1"/>
    <col min="16156" max="16156" width="14" bestFit="1" customWidth="1"/>
  </cols>
  <sheetData>
    <row r="1" spans="1:49" ht="24" customHeight="1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85"/>
    </row>
    <row r="2" spans="1:49">
      <c r="B2" s="33"/>
      <c r="C2" s="33"/>
      <c r="D2" s="18"/>
      <c r="E2" s="18"/>
      <c r="F2" s="4"/>
      <c r="G2" s="4"/>
      <c r="H2" s="4"/>
      <c r="I2" s="4"/>
      <c r="J2" s="4"/>
      <c r="K2" s="1">
        <v>1.1000000000000001</v>
      </c>
      <c r="L2" s="86"/>
      <c r="M2" s="93"/>
      <c r="N2"/>
      <c r="P2" s="20"/>
      <c r="Q2" s="3"/>
      <c r="R2" s="3"/>
      <c r="S2" s="3"/>
      <c r="T2" s="3"/>
      <c r="U2" s="3"/>
      <c r="V2" s="3"/>
      <c r="X2"/>
      <c r="Y2"/>
      <c r="AF2" s="25">
        <v>2.5000000000000001E-2</v>
      </c>
      <c r="AH2" s="59">
        <v>2.1999999999999999E-2</v>
      </c>
    </row>
    <row r="3" spans="1:49" ht="6" customHeight="1">
      <c r="K3" s="4"/>
      <c r="N3"/>
      <c r="P3" s="20"/>
      <c r="Q3" s="3"/>
      <c r="R3" s="3"/>
      <c r="S3" s="3"/>
      <c r="T3" s="3"/>
      <c r="U3" s="3"/>
      <c r="V3" s="3"/>
      <c r="X3"/>
      <c r="Y3"/>
    </row>
    <row r="4" spans="1:49" s="101" customFormat="1">
      <c r="A4" s="94" t="s">
        <v>41</v>
      </c>
      <c r="B4" s="97" t="s">
        <v>0</v>
      </c>
      <c r="C4" s="97"/>
      <c r="D4" s="98" t="s">
        <v>16</v>
      </c>
      <c r="E4" s="98"/>
      <c r="F4" s="99" t="s">
        <v>17</v>
      </c>
      <c r="G4" s="99"/>
      <c r="H4" s="99" t="s">
        <v>18</v>
      </c>
      <c r="I4" s="99"/>
      <c r="J4" s="99"/>
      <c r="K4" s="100"/>
      <c r="L4" s="95" t="s">
        <v>38</v>
      </c>
      <c r="M4" s="95" t="s">
        <v>39</v>
      </c>
      <c r="O4" s="101" t="s">
        <v>1</v>
      </c>
      <c r="P4" s="101" t="s">
        <v>32</v>
      </c>
      <c r="Q4" s="102"/>
      <c r="R4" s="103"/>
      <c r="S4" s="103"/>
      <c r="T4" s="103"/>
      <c r="U4" s="103"/>
      <c r="V4" s="103"/>
      <c r="W4" s="103"/>
      <c r="AF4" s="98" t="s">
        <v>23</v>
      </c>
      <c r="AW4" s="104" t="s">
        <v>46</v>
      </c>
    </row>
    <row r="5" spans="1:49" s="7" customFormat="1" thickBot="1">
      <c r="A5" s="96"/>
      <c r="B5" s="35" t="s">
        <v>24</v>
      </c>
      <c r="C5" s="36" t="s">
        <v>2</v>
      </c>
      <c r="D5" s="47" t="s">
        <v>25</v>
      </c>
      <c r="E5" s="19" t="s">
        <v>2</v>
      </c>
      <c r="F5" s="47" t="s">
        <v>25</v>
      </c>
      <c r="G5" s="19" t="s">
        <v>2</v>
      </c>
      <c r="H5" s="47" t="s">
        <v>25</v>
      </c>
      <c r="I5" s="19" t="s">
        <v>2</v>
      </c>
      <c r="J5" s="71"/>
      <c r="K5" s="80"/>
      <c r="L5" s="89"/>
      <c r="M5" s="89"/>
      <c r="P5" s="22">
        <v>1</v>
      </c>
      <c r="Q5" s="26" t="s">
        <v>26</v>
      </c>
      <c r="R5" s="27"/>
      <c r="S5" s="27"/>
      <c r="T5" s="27"/>
      <c r="U5" s="27"/>
      <c r="V5" s="27"/>
      <c r="W5" s="6"/>
      <c r="AF5" s="29" t="s">
        <v>3</v>
      </c>
      <c r="AW5" s="106"/>
    </row>
    <row r="6" spans="1:49" ht="15.75" customHeight="1" thickTop="1">
      <c r="A6" s="76" t="s">
        <v>4</v>
      </c>
      <c r="B6" s="37">
        <v>205</v>
      </c>
      <c r="C6" s="38" t="e">
        <f>#REF!</f>
        <v>#REF!</v>
      </c>
      <c r="D6" s="8">
        <v>210</v>
      </c>
      <c r="E6" s="23" t="e">
        <f>#REF!</f>
        <v>#REF!</v>
      </c>
      <c r="F6" s="8">
        <v>225</v>
      </c>
      <c r="G6" s="23">
        <v>282.38</v>
      </c>
      <c r="H6" s="8">
        <v>289</v>
      </c>
      <c r="I6" s="23">
        <v>254.13</v>
      </c>
      <c r="J6" s="60"/>
      <c r="K6" s="81"/>
      <c r="L6" s="90">
        <v>275</v>
      </c>
      <c r="M6" s="90">
        <v>275</v>
      </c>
      <c r="N6"/>
      <c r="O6" s="9"/>
      <c r="P6" s="48">
        <v>2</v>
      </c>
      <c r="Q6" s="49" t="s">
        <v>20</v>
      </c>
      <c r="R6" s="50"/>
      <c r="S6" s="50"/>
      <c r="T6" s="50"/>
      <c r="U6" s="50"/>
      <c r="V6" s="50"/>
      <c r="W6" s="51"/>
      <c r="X6" s="52"/>
      <c r="Y6" s="52"/>
      <c r="Z6" s="52"/>
      <c r="AA6" s="53"/>
      <c r="AF6" s="30" t="e">
        <f>ROUND(((#REF!+#REF!*AF$2)),0)</f>
        <v>#REF!</v>
      </c>
      <c r="AH6" s="72" t="e">
        <f>(#REF!-#REF!)/#REF!</f>
        <v>#REF!</v>
      </c>
      <c r="AM6" s="16" t="e">
        <f>#REF!</f>
        <v>#REF!</v>
      </c>
      <c r="AW6" s="105">
        <v>220</v>
      </c>
    </row>
    <row r="7" spans="1:49">
      <c r="A7" s="77" t="s">
        <v>5</v>
      </c>
      <c r="B7" s="39">
        <v>65</v>
      </c>
      <c r="C7" s="40" t="e">
        <f>#REF!+#REF!</f>
        <v>#REF!</v>
      </c>
      <c r="D7" s="10">
        <v>100</v>
      </c>
      <c r="E7" s="11" t="e">
        <f>#REF!</f>
        <v>#REF!</v>
      </c>
      <c r="F7" s="10">
        <v>100</v>
      </c>
      <c r="G7" s="11">
        <v>95</v>
      </c>
      <c r="H7" s="10">
        <v>97</v>
      </c>
      <c r="I7" s="11">
        <v>35</v>
      </c>
      <c r="J7" s="61"/>
      <c r="K7" s="82" t="e">
        <f>#REF!</f>
        <v>#REF!</v>
      </c>
      <c r="L7" s="90">
        <v>120</v>
      </c>
      <c r="M7" s="90">
        <v>120</v>
      </c>
      <c r="N7"/>
      <c r="O7" s="9" t="s">
        <v>6</v>
      </c>
      <c r="P7" s="21">
        <v>1</v>
      </c>
      <c r="Q7" s="26" t="s">
        <v>27</v>
      </c>
      <c r="R7" s="28"/>
      <c r="S7" s="28"/>
      <c r="T7" s="28"/>
      <c r="U7" s="28"/>
      <c r="V7" s="28"/>
      <c r="W7" s="5"/>
      <c r="X7"/>
      <c r="Y7"/>
      <c r="AA7" s="4"/>
      <c r="AF7" s="30" t="e">
        <f>ROUND(((#REF!+#REF!*AF$2)),0)</f>
        <v>#REF!</v>
      </c>
      <c r="AH7" s="72" t="e">
        <f>(#REF!-#REF!)/#REF!</f>
        <v>#REF!</v>
      </c>
      <c r="AL7" s="16" t="e">
        <f>#REF!</f>
        <v>#REF!</v>
      </c>
      <c r="AW7" s="105">
        <v>120</v>
      </c>
    </row>
    <row r="8" spans="1:49">
      <c r="A8" s="77" t="s">
        <v>8</v>
      </c>
      <c r="B8" s="39">
        <v>210</v>
      </c>
      <c r="C8" s="40" t="e">
        <f>#REF!</f>
        <v>#REF!</v>
      </c>
      <c r="D8" s="10">
        <v>200</v>
      </c>
      <c r="E8" s="11" t="e">
        <f>#REF!</f>
        <v>#REF!</v>
      </c>
      <c r="F8" s="10">
        <v>75</v>
      </c>
      <c r="G8" s="11">
        <v>75</v>
      </c>
      <c r="H8" s="10">
        <v>125</v>
      </c>
      <c r="I8" s="11">
        <v>150</v>
      </c>
      <c r="J8" s="61"/>
      <c r="K8" s="82"/>
      <c r="L8" s="90">
        <v>200</v>
      </c>
      <c r="M8" s="90">
        <v>200</v>
      </c>
      <c r="N8"/>
      <c r="O8" s="9"/>
      <c r="P8" s="21">
        <v>2</v>
      </c>
      <c r="Q8" s="26" t="s">
        <v>30</v>
      </c>
      <c r="R8" s="28"/>
      <c r="S8" s="28"/>
      <c r="T8" s="28"/>
      <c r="U8" s="28"/>
      <c r="V8" s="28"/>
      <c r="W8" s="5"/>
      <c r="X8"/>
      <c r="Y8"/>
      <c r="AA8" s="4"/>
      <c r="AF8" s="31">
        <v>125</v>
      </c>
      <c r="AH8" s="72" t="e">
        <f>(#REF!-#REF!)/#REF!</f>
        <v>#REF!</v>
      </c>
      <c r="AI8" s="16" t="e">
        <f>#REF!</f>
        <v>#REF!</v>
      </c>
      <c r="AW8" s="105">
        <v>200</v>
      </c>
    </row>
    <row r="9" spans="1:49">
      <c r="A9" s="77" t="s">
        <v>7</v>
      </c>
      <c r="B9" s="39">
        <v>127.5</v>
      </c>
      <c r="C9" s="40" t="e">
        <f>#REF!</f>
        <v>#REF!</v>
      </c>
      <c r="D9" s="10">
        <v>125</v>
      </c>
      <c r="E9" s="11" t="e">
        <f>#REF!</f>
        <v>#REF!</v>
      </c>
      <c r="F9" s="10">
        <v>125</v>
      </c>
      <c r="G9" s="11">
        <v>125</v>
      </c>
      <c r="H9" s="10">
        <v>125</v>
      </c>
      <c r="I9" s="11">
        <v>125</v>
      </c>
      <c r="J9" s="61"/>
      <c r="K9" s="82"/>
      <c r="L9" s="90">
        <v>125</v>
      </c>
      <c r="M9" s="90">
        <v>125</v>
      </c>
      <c r="N9"/>
      <c r="O9" s="9"/>
      <c r="P9" s="21">
        <v>3</v>
      </c>
      <c r="Q9" s="26" t="s">
        <v>14</v>
      </c>
      <c r="R9" s="28"/>
      <c r="S9" s="28"/>
      <c r="T9" s="28"/>
      <c r="U9" s="28"/>
      <c r="V9" s="28"/>
      <c r="W9" s="5"/>
      <c r="X9" s="12"/>
      <c r="Y9"/>
      <c r="AA9" s="4"/>
      <c r="AF9" s="30">
        <v>125</v>
      </c>
      <c r="AH9" s="72" t="e">
        <f>(#REF!-#REF!)/#REF!</f>
        <v>#REF!</v>
      </c>
      <c r="AN9" s="16" t="e">
        <f>#REF!</f>
        <v>#REF!</v>
      </c>
    </row>
    <row r="10" spans="1:49">
      <c r="A10" s="77" t="s">
        <v>9</v>
      </c>
      <c r="B10" s="39">
        <f>'[1]Budget 2009-10'!E15</f>
        <v>0</v>
      </c>
      <c r="C10" s="40" t="e">
        <f>#REF!</f>
        <v>#REF!</v>
      </c>
      <c r="D10" s="10">
        <v>0</v>
      </c>
      <c r="E10" s="11" t="e">
        <f>#REF!</f>
        <v>#REF!</v>
      </c>
      <c r="F10" s="10">
        <f>'[1]Budget 2009-10'!I15</f>
        <v>0</v>
      </c>
      <c r="G10" s="11">
        <v>0</v>
      </c>
      <c r="H10" s="10">
        <v>0</v>
      </c>
      <c r="I10" s="11">
        <v>0</v>
      </c>
      <c r="J10" s="61"/>
      <c r="K10" s="82" t="e">
        <f>#REF!</f>
        <v>#REF!</v>
      </c>
      <c r="L10" s="90"/>
      <c r="M10" s="90"/>
      <c r="N10"/>
      <c r="O10" s="9" t="s">
        <v>6</v>
      </c>
      <c r="P10" s="21">
        <v>4</v>
      </c>
      <c r="Q10" s="26" t="s">
        <v>22</v>
      </c>
      <c r="R10" s="28"/>
      <c r="S10" s="28"/>
      <c r="T10" s="28"/>
      <c r="U10" s="28"/>
      <c r="V10" s="28"/>
      <c r="W10" s="5"/>
      <c r="X10"/>
      <c r="Y10"/>
      <c r="AA10" s="4"/>
      <c r="AF10" s="31">
        <v>0</v>
      </c>
      <c r="AH10" s="72" t="s">
        <v>35</v>
      </c>
      <c r="AL10" s="16" t="e">
        <f>#REF!</f>
        <v>#REF!</v>
      </c>
    </row>
    <row r="11" spans="1:49">
      <c r="A11" s="77" t="s">
        <v>10</v>
      </c>
      <c r="B11" s="39">
        <v>620</v>
      </c>
      <c r="C11" s="40" t="e">
        <f>#REF!</f>
        <v>#REF!</v>
      </c>
      <c r="D11" s="10">
        <v>525</v>
      </c>
      <c r="E11" s="11" t="e">
        <f>#REF!</f>
        <v>#REF!</v>
      </c>
      <c r="F11" s="10">
        <v>500</v>
      </c>
      <c r="G11" s="11">
        <v>500.64</v>
      </c>
      <c r="H11" s="10">
        <v>515</v>
      </c>
      <c r="I11" s="11">
        <v>505.68</v>
      </c>
      <c r="J11" s="61"/>
      <c r="K11" s="82"/>
      <c r="L11" s="90">
        <v>1256.4000000000001</v>
      </c>
      <c r="M11" s="90">
        <v>1256.4000000000001</v>
      </c>
      <c r="N11"/>
      <c r="O11" s="9"/>
      <c r="P11" s="21">
        <v>5</v>
      </c>
      <c r="Q11" s="26" t="s">
        <v>28</v>
      </c>
      <c r="R11" s="28"/>
      <c r="S11" s="28"/>
      <c r="T11" s="28"/>
      <c r="U11" s="28"/>
      <c r="V11" s="28"/>
      <c r="W11" s="5"/>
      <c r="X11"/>
      <c r="Y11"/>
      <c r="AA11" s="4"/>
      <c r="AF11" s="30" t="e">
        <f>ROUND(((#REF!+#REF!*AF$2)),0)</f>
        <v>#REF!</v>
      </c>
      <c r="AH11" s="72" t="e">
        <f>(#REF!-#REF!)/#REF!</f>
        <v>#REF!</v>
      </c>
      <c r="AJ11" s="16" t="e">
        <f>#REF!</f>
        <v>#REF!</v>
      </c>
      <c r="AQ11" s="15" t="e">
        <f>(#REF!/2)/(#REF!-#REF!/2)</f>
        <v>#REF!</v>
      </c>
      <c r="AR11" t="s">
        <v>33</v>
      </c>
      <c r="AW11" s="105">
        <v>1256.4000000000001</v>
      </c>
    </row>
    <row r="12" spans="1:49">
      <c r="A12" s="77" t="s">
        <v>11</v>
      </c>
      <c r="B12" s="39">
        <v>110</v>
      </c>
      <c r="C12" s="40" t="e">
        <f>#REF!+#REF!+#REF!+#REF!+#REF!+#REF!</f>
        <v>#REF!</v>
      </c>
      <c r="D12" s="10">
        <v>211</v>
      </c>
      <c r="E12" s="11" t="e">
        <f>#REF!</f>
        <v>#REF!</v>
      </c>
      <c r="F12" s="10">
        <v>262</v>
      </c>
      <c r="G12" s="11">
        <v>296.39999999999998</v>
      </c>
      <c r="H12" s="10">
        <v>282</v>
      </c>
      <c r="I12" s="11">
        <v>321.51</v>
      </c>
      <c r="J12" s="61"/>
      <c r="K12" s="82"/>
      <c r="L12" s="90">
        <v>150</v>
      </c>
      <c r="M12" s="90">
        <v>150</v>
      </c>
      <c r="N12"/>
      <c r="O12" s="9" t="s">
        <v>6</v>
      </c>
      <c r="P12" s="21">
        <v>6</v>
      </c>
      <c r="Q12" s="26" t="s">
        <v>29</v>
      </c>
      <c r="R12" s="28"/>
      <c r="S12" s="28"/>
      <c r="T12" s="28"/>
      <c r="U12" s="28"/>
      <c r="V12" s="28"/>
      <c r="W12" s="5"/>
      <c r="X12"/>
      <c r="Y12"/>
      <c r="AA12" s="4"/>
      <c r="AF12" s="30">
        <f>ROUND((20*11+2*30)*0.45+52*3,0)</f>
        <v>282</v>
      </c>
      <c r="AH12" s="72" t="e">
        <f>(#REF!-#REF!)/#REF!</f>
        <v>#REF!</v>
      </c>
      <c r="AK12" s="16" t="e">
        <f>#REF!</f>
        <v>#REF!</v>
      </c>
      <c r="AW12" s="105">
        <v>150</v>
      </c>
    </row>
    <row r="13" spans="1:49">
      <c r="A13" s="77" t="s">
        <v>40</v>
      </c>
      <c r="B13" s="39">
        <v>30</v>
      </c>
      <c r="C13" s="40" t="e">
        <f>#REF!+#REF!</f>
        <v>#REF!</v>
      </c>
      <c r="D13" s="10">
        <v>27</v>
      </c>
      <c r="E13" s="11" t="e">
        <f>#REF!</f>
        <v>#REF!</v>
      </c>
      <c r="F13" s="10">
        <v>28</v>
      </c>
      <c r="G13" s="11">
        <v>30</v>
      </c>
      <c r="H13" s="10">
        <v>26</v>
      </c>
      <c r="I13" s="11">
        <v>0</v>
      </c>
      <c r="J13" s="61"/>
      <c r="K13" s="82"/>
      <c r="L13" s="90"/>
      <c r="M13" s="90">
        <v>250</v>
      </c>
      <c r="N13"/>
      <c r="O13" s="9"/>
      <c r="P13" s="21">
        <v>1</v>
      </c>
      <c r="Q13" s="26" t="s">
        <v>27</v>
      </c>
      <c r="R13" s="28"/>
      <c r="S13" s="28"/>
      <c r="T13" s="28"/>
      <c r="U13" s="28"/>
      <c r="V13" s="28"/>
      <c r="W13" s="5"/>
      <c r="X13"/>
      <c r="Y13"/>
      <c r="AA13" s="4"/>
      <c r="AF13" s="30" t="e">
        <f>ROUND(((#REF!+#REF!*AF$2)),0)</f>
        <v>#REF!</v>
      </c>
      <c r="AH13" s="72" t="e">
        <f>(#REF!-#REF!)/#REF!</f>
        <v>#REF!</v>
      </c>
      <c r="AM13" s="16" t="e">
        <f>#REF!</f>
        <v>#REF!</v>
      </c>
      <c r="AW13" s="105">
        <v>125</v>
      </c>
    </row>
    <row r="14" spans="1:49">
      <c r="A14" s="77" t="s">
        <v>12</v>
      </c>
      <c r="B14" s="39">
        <v>110</v>
      </c>
      <c r="C14" s="40" t="e">
        <f>#REF!</f>
        <v>#REF!</v>
      </c>
      <c r="D14" s="10">
        <v>111</v>
      </c>
      <c r="E14" s="11" t="e">
        <f>#REF!</f>
        <v>#REF!</v>
      </c>
      <c r="F14" s="10">
        <v>122</v>
      </c>
      <c r="G14" s="11">
        <v>114</v>
      </c>
      <c r="H14" s="10">
        <v>117</v>
      </c>
      <c r="I14" s="11">
        <v>117</v>
      </c>
      <c r="J14" s="61"/>
      <c r="K14" s="82"/>
      <c r="L14" s="90">
        <v>135</v>
      </c>
      <c r="M14" s="90">
        <v>135</v>
      </c>
      <c r="N14"/>
      <c r="O14" s="9"/>
      <c r="P14" s="21">
        <v>1</v>
      </c>
      <c r="Q14" s="26" t="s">
        <v>27</v>
      </c>
      <c r="R14" s="28"/>
      <c r="S14" s="28"/>
      <c r="T14" s="28"/>
      <c r="U14" s="28"/>
      <c r="V14" s="28"/>
      <c r="W14" s="5"/>
      <c r="X14"/>
      <c r="Y14"/>
      <c r="Z14" s="17"/>
      <c r="AA14" s="24"/>
      <c r="AF14" s="30" t="e">
        <f>ROUND(((#REF!+#REF!*AF$2)),0)</f>
        <v>#REF!</v>
      </c>
      <c r="AH14" s="72" t="e">
        <f>(#REF!-#REF!)/#REF!</f>
        <v>#REF!</v>
      </c>
      <c r="AM14" s="16" t="e">
        <f>#REF!</f>
        <v>#REF!</v>
      </c>
      <c r="AW14" s="105">
        <v>135</v>
      </c>
    </row>
    <row r="15" spans="1:49">
      <c r="A15" s="77" t="s">
        <v>13</v>
      </c>
      <c r="B15" s="39">
        <f>'[1]Budget 2009-10'!E21</f>
        <v>0</v>
      </c>
      <c r="C15" s="40">
        <v>0</v>
      </c>
      <c r="D15" s="10">
        <v>87.5</v>
      </c>
      <c r="E15" s="11" t="e">
        <f>#REF!</f>
        <v>#REF!</v>
      </c>
      <c r="F15" s="10">
        <v>0</v>
      </c>
      <c r="G15" s="11">
        <v>0</v>
      </c>
      <c r="H15" s="10">
        <v>0</v>
      </c>
      <c r="I15" s="11">
        <v>0</v>
      </c>
      <c r="J15" s="61"/>
      <c r="K15" s="82"/>
      <c r="L15" s="90"/>
      <c r="M15" s="90">
        <v>845</v>
      </c>
      <c r="N15"/>
      <c r="O15" s="9"/>
      <c r="P15" s="21">
        <v>7</v>
      </c>
      <c r="Q15" s="26" t="s">
        <v>21</v>
      </c>
      <c r="R15" s="28"/>
      <c r="S15" s="28"/>
      <c r="T15" s="28"/>
      <c r="U15" s="28"/>
      <c r="V15" s="28"/>
      <c r="W15" s="5"/>
      <c r="X15"/>
      <c r="Y15"/>
      <c r="AA15" s="4"/>
      <c r="AF15" s="30" t="e">
        <f>ROUND(((#REF!+#REF!*AF$2)),0)</f>
        <v>#REF!</v>
      </c>
      <c r="AH15" s="73" t="s">
        <v>36</v>
      </c>
      <c r="AL15" s="16" t="e">
        <f>#REF!</f>
        <v>#REF!</v>
      </c>
    </row>
    <row r="16" spans="1:49" ht="21">
      <c r="A16" s="77" t="s">
        <v>44</v>
      </c>
      <c r="B16" s="39">
        <v>16</v>
      </c>
      <c r="C16" s="40">
        <v>0</v>
      </c>
      <c r="D16" s="10">
        <v>16</v>
      </c>
      <c r="E16" s="11" t="e">
        <f>#REF!</f>
        <v>#REF!</v>
      </c>
      <c r="F16" s="10">
        <v>16</v>
      </c>
      <c r="G16" s="11">
        <v>0</v>
      </c>
      <c r="H16" s="10">
        <v>16</v>
      </c>
      <c r="I16" s="11">
        <v>20</v>
      </c>
      <c r="J16" s="61"/>
      <c r="K16" s="82"/>
      <c r="L16" s="90">
        <v>20</v>
      </c>
      <c r="M16" s="90">
        <v>20</v>
      </c>
      <c r="N16"/>
      <c r="O16" s="9" t="s">
        <v>6</v>
      </c>
      <c r="P16" s="21">
        <v>3</v>
      </c>
      <c r="Q16" s="26" t="s">
        <v>14</v>
      </c>
      <c r="R16" s="28"/>
      <c r="S16" s="28"/>
      <c r="T16" s="28"/>
      <c r="U16" s="28"/>
      <c r="V16" s="28"/>
      <c r="W16" s="5"/>
      <c r="X16"/>
      <c r="Y16"/>
      <c r="AA16" s="4"/>
      <c r="AF16" s="31">
        <v>16</v>
      </c>
      <c r="AH16" s="72" t="e">
        <f>(#REF!-#REF!)/#REF!</f>
        <v>#REF!</v>
      </c>
      <c r="AO16" s="16" t="e">
        <f>#REF!</f>
        <v>#REF!</v>
      </c>
      <c r="AW16" s="105">
        <v>20</v>
      </c>
    </row>
    <row r="17" spans="1:49">
      <c r="A17" s="77" t="s">
        <v>47</v>
      </c>
      <c r="B17" s="41"/>
      <c r="C17" s="42"/>
      <c r="D17" s="10">
        <v>0</v>
      </c>
      <c r="E17" s="11" t="e">
        <f>#REF!</f>
        <v>#REF!</v>
      </c>
      <c r="F17" s="10">
        <v>27</v>
      </c>
      <c r="G17" s="11">
        <v>25</v>
      </c>
      <c r="H17" s="10">
        <v>28</v>
      </c>
      <c r="I17" s="11">
        <v>28</v>
      </c>
      <c r="J17" s="61"/>
      <c r="K17" s="82"/>
      <c r="L17" s="90">
        <v>48</v>
      </c>
      <c r="M17" s="90">
        <v>48</v>
      </c>
      <c r="N17"/>
      <c r="O17" s="9"/>
      <c r="P17" s="21">
        <v>1</v>
      </c>
      <c r="Q17" s="26" t="s">
        <v>27</v>
      </c>
      <c r="R17" s="28"/>
      <c r="S17" s="28"/>
      <c r="T17" s="28"/>
      <c r="U17" s="28"/>
      <c r="V17" s="28"/>
      <c r="W17" s="5"/>
      <c r="X17"/>
      <c r="Y17"/>
      <c r="Z17" s="17"/>
      <c r="AA17" s="4"/>
      <c r="AF17" s="31">
        <v>28</v>
      </c>
      <c r="AH17" s="72" t="e">
        <f>(#REF!-#REF!)/#REF!</f>
        <v>#REF!</v>
      </c>
      <c r="AL17" s="16" t="e">
        <f>#REF!</f>
        <v>#REF!</v>
      </c>
      <c r="AW17" s="105">
        <v>48</v>
      </c>
    </row>
    <row r="18" spans="1:49" ht="17" hidden="1" customHeight="1" thickBot="1">
      <c r="A18" s="77" t="s">
        <v>19</v>
      </c>
      <c r="B18" s="43"/>
      <c r="C18" s="44"/>
      <c r="D18" s="57"/>
      <c r="E18" s="58"/>
      <c r="F18" s="10">
        <v>0</v>
      </c>
      <c r="G18" s="11">
        <v>500</v>
      </c>
      <c r="H18" s="10">
        <v>0</v>
      </c>
      <c r="I18" s="11">
        <v>0</v>
      </c>
      <c r="J18" s="61"/>
      <c r="K18" s="82"/>
      <c r="L18" s="90"/>
      <c r="M18" s="90"/>
      <c r="N18"/>
      <c r="O18" s="9"/>
      <c r="P18" s="21">
        <v>4</v>
      </c>
      <c r="Q18" s="26" t="s">
        <v>22</v>
      </c>
      <c r="R18" s="28"/>
      <c r="S18" s="28"/>
      <c r="T18" s="28"/>
      <c r="U18" s="28"/>
      <c r="V18" s="28"/>
      <c r="W18" s="5"/>
      <c r="X18"/>
      <c r="Y18"/>
      <c r="AA18" s="4"/>
      <c r="AF18" s="32">
        <v>0</v>
      </c>
      <c r="AH18" s="72" t="e">
        <f>(#REF!-#REF!)/#REF!</f>
        <v>#REF!</v>
      </c>
      <c r="AL18" s="16" t="e">
        <f>#REF!</f>
        <v>#REF!</v>
      </c>
    </row>
    <row r="19" spans="1:49">
      <c r="A19" s="77" t="s">
        <v>34</v>
      </c>
      <c r="B19" s="66"/>
      <c r="C19" s="67"/>
      <c r="D19" s="57"/>
      <c r="E19" s="58"/>
      <c r="F19" s="57"/>
      <c r="G19" s="68"/>
      <c r="H19" s="57"/>
      <c r="I19" s="68"/>
      <c r="J19" s="69"/>
      <c r="K19" s="82"/>
      <c r="L19" s="90">
        <v>60</v>
      </c>
      <c r="M19" s="90">
        <v>60</v>
      </c>
      <c r="N19"/>
      <c r="O19" s="9" t="s">
        <v>6</v>
      </c>
      <c r="P19" s="21">
        <v>8</v>
      </c>
      <c r="Q19" s="26" t="s">
        <v>31</v>
      </c>
      <c r="R19" s="28"/>
      <c r="S19" s="28"/>
      <c r="T19" s="28"/>
      <c r="U19" s="28"/>
      <c r="V19" s="28"/>
      <c r="W19" s="5"/>
      <c r="X19"/>
      <c r="Y19"/>
      <c r="AA19" s="4"/>
      <c r="AF19" s="56"/>
      <c r="AH19" s="72" t="s">
        <v>35</v>
      </c>
      <c r="AL19" s="16" t="e">
        <f>#REF!</f>
        <v>#REF!</v>
      </c>
      <c r="AW19" s="105">
        <v>50</v>
      </c>
    </row>
    <row r="20" spans="1:49" ht="20" thickBot="1">
      <c r="A20" s="78" t="s">
        <v>43</v>
      </c>
      <c r="B20" s="54"/>
      <c r="C20" s="55"/>
      <c r="D20" s="63"/>
      <c r="E20" s="64"/>
      <c r="F20" s="63"/>
      <c r="G20" s="65"/>
      <c r="H20" s="63"/>
      <c r="I20" s="65"/>
      <c r="J20" s="70"/>
      <c r="K20" s="83"/>
      <c r="L20" s="91">
        <v>500</v>
      </c>
      <c r="M20" s="91">
        <v>500</v>
      </c>
      <c r="N20"/>
      <c r="O20" s="9"/>
      <c r="P20" s="21"/>
      <c r="Q20" s="26"/>
      <c r="R20" s="28"/>
      <c r="S20" s="28"/>
      <c r="T20" s="28"/>
      <c r="U20" s="28"/>
      <c r="V20" s="28"/>
      <c r="W20" s="5"/>
      <c r="X20"/>
      <c r="Y20"/>
      <c r="AA20" s="4"/>
      <c r="AF20" s="56"/>
      <c r="AH20" s="72" t="s">
        <v>37</v>
      </c>
      <c r="AW20" s="105">
        <v>250</v>
      </c>
    </row>
    <row r="21" spans="1:49" thickBot="1">
      <c r="A21" s="79" t="s">
        <v>15</v>
      </c>
      <c r="B21" s="45">
        <f t="shared" ref="B21:G21" si="0">SUM(B6:B18)</f>
        <v>1493.5</v>
      </c>
      <c r="C21" s="46" t="e">
        <f t="shared" si="0"/>
        <v>#REF!</v>
      </c>
      <c r="D21" s="14">
        <f t="shared" si="0"/>
        <v>1612.5</v>
      </c>
      <c r="E21" s="13" t="e">
        <f t="shared" si="0"/>
        <v>#REF!</v>
      </c>
      <c r="F21" s="14">
        <f t="shared" si="0"/>
        <v>1480</v>
      </c>
      <c r="G21" s="13">
        <f t="shared" si="0"/>
        <v>2043.42</v>
      </c>
      <c r="H21" s="14">
        <f t="shared" ref="H21" si="1">SUM(H6:H18)</f>
        <v>1620</v>
      </c>
      <c r="I21" s="13">
        <f>SUM(I6:I19)</f>
        <v>1556.32</v>
      </c>
      <c r="J21" s="62"/>
      <c r="K21" s="84" t="e">
        <f>SUM(K6:K16)</f>
        <v>#REF!</v>
      </c>
      <c r="L21" s="88">
        <f>SUM(L6:L20)</f>
        <v>2889.4</v>
      </c>
      <c r="M21" s="88">
        <f>SUM(M6:M20)</f>
        <v>3984.4</v>
      </c>
      <c r="N21" s="88">
        <f t="shared" ref="N21:AW21" si="2">SUM(N6:N20)</f>
        <v>0</v>
      </c>
      <c r="O21" s="88">
        <f t="shared" si="2"/>
        <v>0</v>
      </c>
      <c r="P21" s="88">
        <f t="shared" si="2"/>
        <v>48</v>
      </c>
      <c r="Q21" s="88">
        <f t="shared" si="2"/>
        <v>0</v>
      </c>
      <c r="R21" s="88">
        <f t="shared" si="2"/>
        <v>0</v>
      </c>
      <c r="S21" s="88">
        <f t="shared" si="2"/>
        <v>0</v>
      </c>
      <c r="T21" s="88">
        <f t="shared" si="2"/>
        <v>0</v>
      </c>
      <c r="U21" s="88">
        <f t="shared" si="2"/>
        <v>0</v>
      </c>
      <c r="V21" s="88">
        <f t="shared" si="2"/>
        <v>0</v>
      </c>
      <c r="W21" s="88">
        <f t="shared" si="2"/>
        <v>0</v>
      </c>
      <c r="X21" s="88">
        <f t="shared" si="2"/>
        <v>0</v>
      </c>
      <c r="Y21" s="88">
        <f t="shared" si="2"/>
        <v>0</v>
      </c>
      <c r="Z21" s="88">
        <f t="shared" si="2"/>
        <v>0</v>
      </c>
      <c r="AA21" s="88">
        <f t="shared" si="2"/>
        <v>0</v>
      </c>
      <c r="AB21" s="88">
        <f t="shared" si="2"/>
        <v>0</v>
      </c>
      <c r="AC21" s="88">
        <f t="shared" si="2"/>
        <v>0</v>
      </c>
      <c r="AD21" s="88">
        <f t="shared" si="2"/>
        <v>0</v>
      </c>
      <c r="AE21" s="88">
        <f t="shared" si="2"/>
        <v>0</v>
      </c>
      <c r="AF21" s="88" t="e">
        <f t="shared" si="2"/>
        <v>#REF!</v>
      </c>
      <c r="AG21" s="88">
        <f t="shared" si="2"/>
        <v>0</v>
      </c>
      <c r="AH21" s="88" t="e">
        <f t="shared" si="2"/>
        <v>#REF!</v>
      </c>
      <c r="AI21" s="88" t="e">
        <f t="shared" si="2"/>
        <v>#REF!</v>
      </c>
      <c r="AJ21" s="88" t="e">
        <f t="shared" si="2"/>
        <v>#REF!</v>
      </c>
      <c r="AK21" s="88" t="e">
        <f t="shared" si="2"/>
        <v>#REF!</v>
      </c>
      <c r="AL21" s="88" t="e">
        <f t="shared" si="2"/>
        <v>#REF!</v>
      </c>
      <c r="AM21" s="88" t="e">
        <f t="shared" si="2"/>
        <v>#REF!</v>
      </c>
      <c r="AN21" s="88" t="e">
        <f t="shared" si="2"/>
        <v>#REF!</v>
      </c>
      <c r="AO21" s="88" t="e">
        <f t="shared" si="2"/>
        <v>#REF!</v>
      </c>
      <c r="AP21" s="88">
        <f t="shared" si="2"/>
        <v>0</v>
      </c>
      <c r="AQ21" s="88" t="e">
        <f t="shared" si="2"/>
        <v>#REF!</v>
      </c>
      <c r="AR21" s="88">
        <f t="shared" si="2"/>
        <v>0</v>
      </c>
      <c r="AS21" s="88">
        <f t="shared" si="2"/>
        <v>0</v>
      </c>
      <c r="AT21" s="88">
        <f t="shared" si="2"/>
        <v>0</v>
      </c>
      <c r="AU21" s="88">
        <f t="shared" si="2"/>
        <v>0</v>
      </c>
      <c r="AV21" s="88">
        <f t="shared" si="2"/>
        <v>0</v>
      </c>
      <c r="AW21" s="88">
        <f t="shared" si="2"/>
        <v>2574.4</v>
      </c>
    </row>
    <row r="22" spans="1:49" ht="20" thickTop="1"/>
    <row r="24" spans="1:49">
      <c r="A24" s="75" t="s">
        <v>45</v>
      </c>
      <c r="L24" s="87">
        <v>2400</v>
      </c>
      <c r="M24" s="92">
        <v>2600</v>
      </c>
      <c r="AW24" s="105">
        <v>2600</v>
      </c>
    </row>
  </sheetData>
  <phoneticPr fontId="21" type="noConversion"/>
  <pageMargins left="0.25" right="0.25" top="0.75" bottom="0.75" header="0.3" footer="0.3"/>
  <pageSetup paperSize="9" fitToHeight="0" orientation="portrait" horizontalDpi="300" verticalDpi="30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2017-18</vt:lpstr>
      <vt:lpstr>'Budget 2017-18'!Print_Area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DavidP</dc:creator>
  <cp:lastModifiedBy>Rod Caird</cp:lastModifiedBy>
  <cp:lastPrinted>2019-11-18T18:48:57Z</cp:lastPrinted>
  <dcterms:created xsi:type="dcterms:W3CDTF">2011-12-01T17:18:43Z</dcterms:created>
  <dcterms:modified xsi:type="dcterms:W3CDTF">2019-11-18T23:19:51Z</dcterms:modified>
</cp:coreProperties>
</file>